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Supplemental Files (to be zipped)\(Figure 3 and S4) Viability 264A\"/>
    </mc:Choice>
  </mc:AlternateContent>
  <xr:revisionPtr revIDLastSave="0" documentId="13_ncr:1_{E9F7574C-E05D-400C-8799-042CCF2BF9E6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plate3_MT_lumi_PTX_SP_0h" sheetId="11" r:id="rId1"/>
    <sheet name="12h" sheetId="12" r:id="rId2"/>
    <sheet name="24h" sheetId="13" r:id="rId3"/>
    <sheet name="36h" sheetId="14" r:id="rId4"/>
    <sheet name="48h" sheetId="15" r:id="rId5"/>
    <sheet name="60h" sheetId="16" r:id="rId6"/>
    <sheet name="72h" sheetId="17" r:id="rId7"/>
    <sheet name="All" sheetId="18" r:id="rId8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8" i="18" l="1"/>
  <c r="C68" i="18"/>
  <c r="D68" i="18"/>
  <c r="E68" i="18"/>
  <c r="F68" i="18"/>
  <c r="G68" i="18"/>
  <c r="H68" i="18"/>
  <c r="I68" i="18"/>
  <c r="J68" i="18"/>
  <c r="K68" i="18"/>
  <c r="L68" i="18"/>
  <c r="M68" i="18"/>
  <c r="A69" i="18"/>
  <c r="B69" i="18"/>
  <c r="C69" i="18"/>
  <c r="D69" i="18"/>
  <c r="E69" i="18"/>
  <c r="F69" i="18"/>
  <c r="G69" i="18"/>
  <c r="H69" i="18"/>
  <c r="I69" i="18"/>
  <c r="J69" i="18"/>
  <c r="K69" i="18"/>
  <c r="L69" i="18"/>
  <c r="M69" i="18"/>
  <c r="A70" i="18"/>
  <c r="H70" i="18"/>
  <c r="J70" i="18"/>
  <c r="A71" i="18"/>
  <c r="B71" i="18"/>
  <c r="K71" i="18"/>
  <c r="M71" i="18"/>
  <c r="A72" i="18"/>
  <c r="B72" i="18"/>
  <c r="E72" i="18"/>
  <c r="A73" i="18"/>
  <c r="C73" i="18"/>
  <c r="E73" i="18"/>
  <c r="A74" i="18"/>
  <c r="D74" i="18"/>
  <c r="F74" i="18"/>
  <c r="H74" i="18"/>
  <c r="K74" i="18"/>
  <c r="A75" i="18"/>
  <c r="I75" i="18"/>
  <c r="K75" i="18"/>
  <c r="A76" i="18"/>
  <c r="J76" i="18"/>
  <c r="L76" i="18"/>
  <c r="A77" i="18"/>
  <c r="D77" i="18"/>
  <c r="B57" i="18"/>
  <c r="C57" i="18"/>
  <c r="D57" i="18"/>
  <c r="E57" i="18"/>
  <c r="F57" i="18"/>
  <c r="G57" i="18"/>
  <c r="H57" i="18"/>
  <c r="I57" i="18"/>
  <c r="J57" i="18"/>
  <c r="K57" i="18"/>
  <c r="L57" i="18"/>
  <c r="M57" i="18"/>
  <c r="A58" i="18"/>
  <c r="B58" i="18"/>
  <c r="C58" i="18"/>
  <c r="D58" i="18"/>
  <c r="E58" i="18"/>
  <c r="F58" i="18"/>
  <c r="G58" i="18"/>
  <c r="H58" i="18"/>
  <c r="I58" i="18"/>
  <c r="J58" i="18"/>
  <c r="K58" i="18"/>
  <c r="L58" i="18"/>
  <c r="M58" i="18"/>
  <c r="A59" i="18"/>
  <c r="G59" i="18"/>
  <c r="I59" i="18"/>
  <c r="K59" i="18"/>
  <c r="A60" i="18"/>
  <c r="J60" i="18"/>
  <c r="L60" i="18"/>
  <c r="A61" i="18"/>
  <c r="D61" i="18"/>
  <c r="A62" i="18"/>
  <c r="B62" i="18"/>
  <c r="D62" i="18"/>
  <c r="G62" i="18"/>
  <c r="A63" i="18"/>
  <c r="E63" i="18"/>
  <c r="G63" i="18"/>
  <c r="J63" i="18"/>
  <c r="A64" i="18"/>
  <c r="F64" i="18"/>
  <c r="H64" i="18"/>
  <c r="J64" i="18"/>
  <c r="M64" i="18"/>
  <c r="A65" i="18"/>
  <c r="M65" i="18"/>
  <c r="A66" i="18"/>
  <c r="C66" i="18"/>
  <c r="L66" i="18"/>
  <c r="B46" i="18"/>
  <c r="C46" i="18"/>
  <c r="D46" i="18"/>
  <c r="E46" i="18"/>
  <c r="F46" i="18"/>
  <c r="G46" i="18"/>
  <c r="H46" i="18"/>
  <c r="I46" i="18"/>
  <c r="J46" i="18"/>
  <c r="K46" i="18"/>
  <c r="L46" i="18"/>
  <c r="M46" i="18"/>
  <c r="A47" i="18"/>
  <c r="B47" i="18"/>
  <c r="C47" i="18"/>
  <c r="D47" i="18"/>
  <c r="E47" i="18"/>
  <c r="F47" i="18"/>
  <c r="G47" i="18"/>
  <c r="H47" i="18"/>
  <c r="I47" i="18"/>
  <c r="J47" i="18"/>
  <c r="K47" i="18"/>
  <c r="L47" i="18"/>
  <c r="M47" i="18"/>
  <c r="A48" i="18"/>
  <c r="H48" i="18"/>
  <c r="J48" i="18"/>
  <c r="M48" i="18"/>
  <c r="A49" i="18"/>
  <c r="I49" i="18"/>
  <c r="K49" i="18"/>
  <c r="M49" i="18"/>
  <c r="A50" i="18"/>
  <c r="C50" i="18"/>
  <c r="A51" i="18"/>
  <c r="C51" i="18"/>
  <c r="F51" i="18"/>
  <c r="A52" i="18"/>
  <c r="B52" i="18"/>
  <c r="I52" i="18"/>
  <c r="A53" i="18"/>
  <c r="G53" i="18"/>
  <c r="I53" i="18"/>
  <c r="A54" i="18"/>
  <c r="H54" i="18"/>
  <c r="J54" i="18"/>
  <c r="A5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A37" i="18"/>
  <c r="E37" i="18"/>
  <c r="G37" i="18"/>
  <c r="I37" i="18"/>
  <c r="L37" i="18"/>
  <c r="A38" i="18"/>
  <c r="H38" i="18"/>
  <c r="A39" i="18"/>
  <c r="M39" i="18"/>
  <c r="A40" i="18"/>
  <c r="E40" i="18"/>
  <c r="A41" i="18"/>
  <c r="E41" i="18"/>
  <c r="A42" i="18"/>
  <c r="D42" i="18"/>
  <c r="F42" i="18"/>
  <c r="H42" i="18"/>
  <c r="K42" i="18"/>
  <c r="A43" i="18"/>
  <c r="G43" i="18"/>
  <c r="I43" i="18"/>
  <c r="A44" i="18"/>
  <c r="J44" i="18"/>
  <c r="L44" i="18"/>
  <c r="B24" i="18"/>
  <c r="C24" i="18"/>
  <c r="D24" i="18"/>
  <c r="E24" i="18"/>
  <c r="F24" i="18"/>
  <c r="G24" i="18"/>
  <c r="H24" i="18"/>
  <c r="I24" i="18"/>
  <c r="J24" i="18"/>
  <c r="K24" i="18"/>
  <c r="L24" i="18"/>
  <c r="M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A26" i="18"/>
  <c r="D26" i="18"/>
  <c r="F26" i="18"/>
  <c r="K26" i="18"/>
  <c r="A27" i="18"/>
  <c r="K27" i="18"/>
  <c r="A28" i="18"/>
  <c r="J28" i="18"/>
  <c r="L28" i="18"/>
  <c r="A29" i="18"/>
  <c r="M29" i="18"/>
  <c r="A30" i="18"/>
  <c r="B30" i="18"/>
  <c r="D30" i="18"/>
  <c r="G30" i="18"/>
  <c r="A31" i="18"/>
  <c r="C31" i="18"/>
  <c r="E31" i="18"/>
  <c r="G31" i="18"/>
  <c r="J31" i="18"/>
  <c r="A32" i="18"/>
  <c r="F32" i="18"/>
  <c r="H32" i="18"/>
  <c r="J32" i="18"/>
  <c r="A33" i="18"/>
  <c r="B33" i="18"/>
  <c r="I33" i="18"/>
  <c r="K33" i="18"/>
  <c r="M33" i="18"/>
  <c r="B13" i="18"/>
  <c r="C13" i="18"/>
  <c r="D13" i="18"/>
  <c r="E13" i="18"/>
  <c r="F13" i="18"/>
  <c r="G13" i="18"/>
  <c r="H13" i="18"/>
  <c r="I13" i="18"/>
  <c r="J13" i="18"/>
  <c r="K13" i="18"/>
  <c r="L13" i="18"/>
  <c r="M13" i="18"/>
  <c r="A14" i="18"/>
  <c r="B14" i="18"/>
  <c r="C14" i="18"/>
  <c r="D14" i="18"/>
  <c r="E14" i="18"/>
  <c r="F14" i="18"/>
  <c r="G14" i="18"/>
  <c r="H14" i="18"/>
  <c r="I14" i="18"/>
  <c r="J14" i="18"/>
  <c r="K14" i="18"/>
  <c r="L14" i="18"/>
  <c r="M14" i="18"/>
  <c r="A15" i="18"/>
  <c r="C15" i="18"/>
  <c r="E15" i="18"/>
  <c r="A16" i="18"/>
  <c r="F16" i="18"/>
  <c r="H16" i="18"/>
  <c r="J16" i="18"/>
  <c r="M16" i="18"/>
  <c r="A17" i="18"/>
  <c r="I17" i="18"/>
  <c r="K17" i="18"/>
  <c r="M17" i="18"/>
  <c r="A18" i="18"/>
  <c r="E18" i="18"/>
  <c r="L18" i="18"/>
  <c r="A19" i="18"/>
  <c r="C19" i="18"/>
  <c r="F19" i="18"/>
  <c r="H19" i="18"/>
  <c r="A20" i="18"/>
  <c r="D20" i="18"/>
  <c r="F20" i="18"/>
  <c r="I20" i="18"/>
  <c r="A21" i="18"/>
  <c r="E21" i="18"/>
  <c r="G21" i="18"/>
  <c r="I21" i="18"/>
  <c r="L21" i="18"/>
  <c r="A22" i="18"/>
  <c r="J22" i="18"/>
  <c r="L22" i="18"/>
  <c r="B2" i="18"/>
  <c r="C2" i="18"/>
  <c r="D2" i="18"/>
  <c r="E2" i="18"/>
  <c r="F2" i="18"/>
  <c r="G2" i="18"/>
  <c r="H2" i="18"/>
  <c r="I2" i="18"/>
  <c r="J2" i="18"/>
  <c r="K2" i="18"/>
  <c r="L2" i="18"/>
  <c r="M2" i="18"/>
  <c r="A3" i="18"/>
  <c r="B3" i="18"/>
  <c r="C3" i="18"/>
  <c r="D3" i="18"/>
  <c r="E3" i="18"/>
  <c r="F3" i="18"/>
  <c r="G3" i="18"/>
  <c r="H3" i="18"/>
  <c r="I3" i="18"/>
  <c r="J3" i="18"/>
  <c r="K3" i="18"/>
  <c r="L3" i="18"/>
  <c r="M3" i="18"/>
  <c r="A4" i="18"/>
  <c r="B4" i="18"/>
  <c r="D4" i="18"/>
  <c r="F4" i="18"/>
  <c r="K4" i="18"/>
  <c r="A5" i="18"/>
  <c r="E5" i="18"/>
  <c r="G5" i="18"/>
  <c r="I5" i="18"/>
  <c r="L5" i="18"/>
  <c r="A6" i="18"/>
  <c r="J6" i="18"/>
  <c r="L6" i="18"/>
  <c r="A7" i="18"/>
  <c r="B7" i="18"/>
  <c r="D7" i="18"/>
  <c r="K7" i="18"/>
  <c r="M7" i="18"/>
  <c r="A8" i="18"/>
  <c r="B8" i="18"/>
  <c r="E8" i="18"/>
  <c r="A9" i="18"/>
  <c r="C9" i="18"/>
  <c r="E9" i="18"/>
  <c r="H9" i="18"/>
  <c r="J9" i="18"/>
  <c r="A10" i="18"/>
  <c r="H10" i="18"/>
  <c r="K10" i="18"/>
  <c r="M10" i="18"/>
  <c r="A11" i="18"/>
  <c r="G11" i="18"/>
  <c r="I11" i="18"/>
  <c r="K11" i="18"/>
  <c r="R42" i="17"/>
  <c r="M77" i="18" s="1"/>
  <c r="Q42" i="17"/>
  <c r="L77" i="18" s="1"/>
  <c r="P42" i="17"/>
  <c r="K77" i="18" s="1"/>
  <c r="O42" i="17"/>
  <c r="J77" i="18" s="1"/>
  <c r="N42" i="17"/>
  <c r="I77" i="18" s="1"/>
  <c r="M42" i="17"/>
  <c r="H77" i="18" s="1"/>
  <c r="L42" i="17"/>
  <c r="G77" i="18" s="1"/>
  <c r="K42" i="17"/>
  <c r="F77" i="18" s="1"/>
  <c r="J42" i="17"/>
  <c r="E77" i="18" s="1"/>
  <c r="I42" i="17"/>
  <c r="H42" i="17"/>
  <c r="C77" i="18" s="1"/>
  <c r="G42" i="17"/>
  <c r="B77" i="18" s="1"/>
  <c r="R41" i="17"/>
  <c r="M76" i="18" s="1"/>
  <c r="Q41" i="17"/>
  <c r="P41" i="17"/>
  <c r="K76" i="18" s="1"/>
  <c r="O41" i="17"/>
  <c r="N41" i="17"/>
  <c r="I76" i="18" s="1"/>
  <c r="M41" i="17"/>
  <c r="H76" i="18" s="1"/>
  <c r="L41" i="17"/>
  <c r="G76" i="18" s="1"/>
  <c r="K41" i="17"/>
  <c r="F76" i="18" s="1"/>
  <c r="J41" i="17"/>
  <c r="E76" i="18" s="1"/>
  <c r="I41" i="17"/>
  <c r="D76" i="18" s="1"/>
  <c r="H41" i="17"/>
  <c r="C76" i="18" s="1"/>
  <c r="G41" i="17"/>
  <c r="B76" i="18" s="1"/>
  <c r="R40" i="17"/>
  <c r="M75" i="18" s="1"/>
  <c r="Q40" i="17"/>
  <c r="L75" i="18" s="1"/>
  <c r="P40" i="17"/>
  <c r="O40" i="17"/>
  <c r="J75" i="18" s="1"/>
  <c r="N40" i="17"/>
  <c r="M40" i="17"/>
  <c r="H75" i="18" s="1"/>
  <c r="L40" i="17"/>
  <c r="G75" i="18" s="1"/>
  <c r="K40" i="17"/>
  <c r="F75" i="18" s="1"/>
  <c r="J40" i="17"/>
  <c r="E75" i="18" s="1"/>
  <c r="I40" i="17"/>
  <c r="D75" i="18" s="1"/>
  <c r="H40" i="17"/>
  <c r="C75" i="18" s="1"/>
  <c r="G40" i="17"/>
  <c r="B75" i="18" s="1"/>
  <c r="R39" i="17"/>
  <c r="M74" i="18" s="1"/>
  <c r="Q39" i="17"/>
  <c r="L74" i="18" s="1"/>
  <c r="P39" i="17"/>
  <c r="O39" i="17"/>
  <c r="J74" i="18" s="1"/>
  <c r="N39" i="17"/>
  <c r="I74" i="18" s="1"/>
  <c r="M39" i="17"/>
  <c r="L39" i="17"/>
  <c r="G74" i="18" s="1"/>
  <c r="K39" i="17"/>
  <c r="J39" i="17"/>
  <c r="E74" i="18" s="1"/>
  <c r="I39" i="17"/>
  <c r="H39" i="17"/>
  <c r="C74" i="18" s="1"/>
  <c r="G39" i="17"/>
  <c r="B74" i="18" s="1"/>
  <c r="R38" i="17"/>
  <c r="M73" i="18" s="1"/>
  <c r="Q38" i="17"/>
  <c r="L73" i="18" s="1"/>
  <c r="P38" i="17"/>
  <c r="K73" i="18" s="1"/>
  <c r="O38" i="17"/>
  <c r="J73" i="18" s="1"/>
  <c r="N38" i="17"/>
  <c r="I73" i="18" s="1"/>
  <c r="M38" i="17"/>
  <c r="H73" i="18" s="1"/>
  <c r="L38" i="17"/>
  <c r="G73" i="18" s="1"/>
  <c r="K38" i="17"/>
  <c r="F73" i="18" s="1"/>
  <c r="J38" i="17"/>
  <c r="I38" i="17"/>
  <c r="D73" i="18" s="1"/>
  <c r="H38" i="17"/>
  <c r="G38" i="17"/>
  <c r="B73" i="18" s="1"/>
  <c r="R37" i="17"/>
  <c r="M72" i="18" s="1"/>
  <c r="Q37" i="17"/>
  <c r="L72" i="18" s="1"/>
  <c r="P37" i="17"/>
  <c r="K72" i="18" s="1"/>
  <c r="O37" i="17"/>
  <c r="J72" i="18" s="1"/>
  <c r="N37" i="17"/>
  <c r="I72" i="18" s="1"/>
  <c r="M37" i="17"/>
  <c r="H72" i="18" s="1"/>
  <c r="L37" i="17"/>
  <c r="G72" i="18" s="1"/>
  <c r="K37" i="17"/>
  <c r="F72" i="18" s="1"/>
  <c r="J37" i="17"/>
  <c r="I37" i="17"/>
  <c r="D72" i="18" s="1"/>
  <c r="H37" i="17"/>
  <c r="C72" i="18" s="1"/>
  <c r="G37" i="17"/>
  <c r="R36" i="17"/>
  <c r="Q36" i="17"/>
  <c r="L71" i="18" s="1"/>
  <c r="P36" i="17"/>
  <c r="O36" i="17"/>
  <c r="J71" i="18" s="1"/>
  <c r="N36" i="17"/>
  <c r="I71" i="18" s="1"/>
  <c r="M36" i="17"/>
  <c r="H71" i="18" s="1"/>
  <c r="L36" i="17"/>
  <c r="G71" i="18" s="1"/>
  <c r="K36" i="17"/>
  <c r="F71" i="18" s="1"/>
  <c r="J36" i="17"/>
  <c r="E71" i="18" s="1"/>
  <c r="I36" i="17"/>
  <c r="D71" i="18" s="1"/>
  <c r="H36" i="17"/>
  <c r="C71" i="18" s="1"/>
  <c r="G36" i="17"/>
  <c r="R35" i="17"/>
  <c r="M70" i="18" s="1"/>
  <c r="Q35" i="17"/>
  <c r="L70" i="18" s="1"/>
  <c r="P35" i="17"/>
  <c r="K70" i="18" s="1"/>
  <c r="O35" i="17"/>
  <c r="N35" i="17"/>
  <c r="I70" i="18" s="1"/>
  <c r="M35" i="17"/>
  <c r="L35" i="17"/>
  <c r="G70" i="18" s="1"/>
  <c r="K35" i="17"/>
  <c r="F70" i="18" s="1"/>
  <c r="J35" i="17"/>
  <c r="E70" i="18" s="1"/>
  <c r="I35" i="17"/>
  <c r="D70" i="18" s="1"/>
  <c r="H35" i="17"/>
  <c r="C70" i="18" s="1"/>
  <c r="G35" i="17"/>
  <c r="B70" i="18" s="1"/>
  <c r="F24" i="17"/>
  <c r="G9" i="17"/>
  <c r="G10" i="17" s="1"/>
  <c r="G11" i="17" s="1"/>
  <c r="G12" i="17" s="1"/>
  <c r="G13" i="17" s="1"/>
  <c r="G14" i="17" s="1"/>
  <c r="G15" i="17" s="1"/>
  <c r="R42" i="16"/>
  <c r="M66" i="18" s="1"/>
  <c r="Q42" i="16"/>
  <c r="P42" i="16"/>
  <c r="K66" i="18" s="1"/>
  <c r="O42" i="16"/>
  <c r="J66" i="18" s="1"/>
  <c r="N42" i="16"/>
  <c r="I66" i="18" s="1"/>
  <c r="M42" i="16"/>
  <c r="H66" i="18" s="1"/>
  <c r="L42" i="16"/>
  <c r="G66" i="18" s="1"/>
  <c r="K42" i="16"/>
  <c r="F66" i="18" s="1"/>
  <c r="J42" i="16"/>
  <c r="E66" i="18" s="1"/>
  <c r="I42" i="16"/>
  <c r="D66" i="18" s="1"/>
  <c r="H42" i="16"/>
  <c r="G42" i="16"/>
  <c r="B66" i="18" s="1"/>
  <c r="R41" i="16"/>
  <c r="Q41" i="16"/>
  <c r="L65" i="18" s="1"/>
  <c r="P41" i="16"/>
  <c r="K65" i="18" s="1"/>
  <c r="O41" i="16"/>
  <c r="J65" i="18" s="1"/>
  <c r="N41" i="16"/>
  <c r="I65" i="18" s="1"/>
  <c r="M41" i="16"/>
  <c r="H65" i="18" s="1"/>
  <c r="L41" i="16"/>
  <c r="G65" i="18" s="1"/>
  <c r="K41" i="16"/>
  <c r="F65" i="18" s="1"/>
  <c r="J41" i="16"/>
  <c r="E65" i="18" s="1"/>
  <c r="I41" i="16"/>
  <c r="D65" i="18" s="1"/>
  <c r="H41" i="16"/>
  <c r="C65" i="18" s="1"/>
  <c r="G41" i="16"/>
  <c r="B65" i="18" s="1"/>
  <c r="R40" i="16"/>
  <c r="Q40" i="16"/>
  <c r="L64" i="18" s="1"/>
  <c r="P40" i="16"/>
  <c r="K64" i="18" s="1"/>
  <c r="O40" i="16"/>
  <c r="N40" i="16"/>
  <c r="I64" i="18" s="1"/>
  <c r="M40" i="16"/>
  <c r="L40" i="16"/>
  <c r="G64" i="18" s="1"/>
  <c r="K40" i="16"/>
  <c r="J40" i="16"/>
  <c r="E64" i="18" s="1"/>
  <c r="I40" i="16"/>
  <c r="D64" i="18" s="1"/>
  <c r="H40" i="16"/>
  <c r="C64" i="18" s="1"/>
  <c r="G40" i="16"/>
  <c r="B64" i="18" s="1"/>
  <c r="R39" i="16"/>
  <c r="M63" i="18" s="1"/>
  <c r="Q39" i="16"/>
  <c r="L63" i="18" s="1"/>
  <c r="P39" i="16"/>
  <c r="K63" i="18" s="1"/>
  <c r="O39" i="16"/>
  <c r="N39" i="16"/>
  <c r="I63" i="18" s="1"/>
  <c r="M39" i="16"/>
  <c r="H63" i="18" s="1"/>
  <c r="L39" i="16"/>
  <c r="K39" i="16"/>
  <c r="F63" i="18" s="1"/>
  <c r="J39" i="16"/>
  <c r="I39" i="16"/>
  <c r="D63" i="18" s="1"/>
  <c r="H39" i="16"/>
  <c r="C63" i="18" s="1"/>
  <c r="G39" i="16"/>
  <c r="B63" i="18" s="1"/>
  <c r="R38" i="16"/>
  <c r="M62" i="18" s="1"/>
  <c r="Q38" i="16"/>
  <c r="L62" i="18" s="1"/>
  <c r="P38" i="16"/>
  <c r="K62" i="18" s="1"/>
  <c r="O38" i="16"/>
  <c r="J62" i="18" s="1"/>
  <c r="N38" i="16"/>
  <c r="I62" i="18" s="1"/>
  <c r="M38" i="16"/>
  <c r="H62" i="18" s="1"/>
  <c r="L38" i="16"/>
  <c r="K38" i="16"/>
  <c r="F62" i="18" s="1"/>
  <c r="J38" i="16"/>
  <c r="E62" i="18" s="1"/>
  <c r="I38" i="16"/>
  <c r="H38" i="16"/>
  <c r="C62" i="18" s="1"/>
  <c r="G38" i="16"/>
  <c r="R37" i="16"/>
  <c r="M61" i="18" s="1"/>
  <c r="Q37" i="16"/>
  <c r="L61" i="18" s="1"/>
  <c r="P37" i="16"/>
  <c r="K61" i="18" s="1"/>
  <c r="O37" i="16"/>
  <c r="J61" i="18" s="1"/>
  <c r="N37" i="16"/>
  <c r="I61" i="18" s="1"/>
  <c r="M37" i="16"/>
  <c r="H61" i="18" s="1"/>
  <c r="L37" i="16"/>
  <c r="G61" i="18" s="1"/>
  <c r="K37" i="16"/>
  <c r="F61" i="18" s="1"/>
  <c r="J37" i="16"/>
  <c r="E61" i="18" s="1"/>
  <c r="I37" i="16"/>
  <c r="H37" i="16"/>
  <c r="C61" i="18" s="1"/>
  <c r="G37" i="16"/>
  <c r="B61" i="18" s="1"/>
  <c r="R36" i="16"/>
  <c r="M60" i="18" s="1"/>
  <c r="Q36" i="16"/>
  <c r="P36" i="16"/>
  <c r="K60" i="18" s="1"/>
  <c r="O36" i="16"/>
  <c r="N36" i="16"/>
  <c r="I60" i="18" s="1"/>
  <c r="M36" i="16"/>
  <c r="H60" i="18" s="1"/>
  <c r="L36" i="16"/>
  <c r="G60" i="18" s="1"/>
  <c r="K36" i="16"/>
  <c r="F60" i="18" s="1"/>
  <c r="J36" i="16"/>
  <c r="E60" i="18" s="1"/>
  <c r="I36" i="16"/>
  <c r="D60" i="18" s="1"/>
  <c r="H36" i="16"/>
  <c r="C60" i="18" s="1"/>
  <c r="G36" i="16"/>
  <c r="B60" i="18" s="1"/>
  <c r="R35" i="16"/>
  <c r="M59" i="18" s="1"/>
  <c r="Q35" i="16"/>
  <c r="L59" i="18" s="1"/>
  <c r="P35" i="16"/>
  <c r="O35" i="16"/>
  <c r="J59" i="18" s="1"/>
  <c r="N35" i="16"/>
  <c r="M35" i="16"/>
  <c r="H59" i="18" s="1"/>
  <c r="L35" i="16"/>
  <c r="K35" i="16"/>
  <c r="F59" i="18" s="1"/>
  <c r="J35" i="16"/>
  <c r="E59" i="18" s="1"/>
  <c r="I35" i="16"/>
  <c r="D59" i="18" s="1"/>
  <c r="H35" i="16"/>
  <c r="C59" i="18" s="1"/>
  <c r="G35" i="16"/>
  <c r="B59" i="18" s="1"/>
  <c r="F24" i="16"/>
  <c r="G10" i="16"/>
  <c r="G11" i="16" s="1"/>
  <c r="G12" i="16" s="1"/>
  <c r="G13" i="16" s="1"/>
  <c r="G14" i="16" s="1"/>
  <c r="G15" i="16" s="1"/>
  <c r="G9" i="16"/>
  <c r="R42" i="15"/>
  <c r="M55" i="18" s="1"/>
  <c r="Q42" i="15"/>
  <c r="L55" i="18" s="1"/>
  <c r="P42" i="15"/>
  <c r="K55" i="18" s="1"/>
  <c r="O42" i="15"/>
  <c r="J55" i="18" s="1"/>
  <c r="N42" i="15"/>
  <c r="I55" i="18" s="1"/>
  <c r="M42" i="15"/>
  <c r="H55" i="18" s="1"/>
  <c r="L42" i="15"/>
  <c r="G55" i="18" s="1"/>
  <c r="K42" i="15"/>
  <c r="F55" i="18" s="1"/>
  <c r="J42" i="15"/>
  <c r="E55" i="18" s="1"/>
  <c r="I42" i="15"/>
  <c r="D55" i="18" s="1"/>
  <c r="H42" i="15"/>
  <c r="C55" i="18" s="1"/>
  <c r="G42" i="15"/>
  <c r="B55" i="18" s="1"/>
  <c r="R41" i="15"/>
  <c r="M54" i="18" s="1"/>
  <c r="Q41" i="15"/>
  <c r="L54" i="18" s="1"/>
  <c r="P41" i="15"/>
  <c r="K54" i="18" s="1"/>
  <c r="O41" i="15"/>
  <c r="N41" i="15"/>
  <c r="I54" i="18" s="1"/>
  <c r="M41" i="15"/>
  <c r="L41" i="15"/>
  <c r="G54" i="18" s="1"/>
  <c r="K41" i="15"/>
  <c r="F54" i="18" s="1"/>
  <c r="J41" i="15"/>
  <c r="E54" i="18" s="1"/>
  <c r="I41" i="15"/>
  <c r="D54" i="18" s="1"/>
  <c r="H41" i="15"/>
  <c r="C54" i="18" s="1"/>
  <c r="G41" i="15"/>
  <c r="B54" i="18" s="1"/>
  <c r="R40" i="15"/>
  <c r="M53" i="18" s="1"/>
  <c r="Q40" i="15"/>
  <c r="L53" i="18" s="1"/>
  <c r="P40" i="15"/>
  <c r="K53" i="18" s="1"/>
  <c r="O40" i="15"/>
  <c r="J53" i="18" s="1"/>
  <c r="N40" i="15"/>
  <c r="M40" i="15"/>
  <c r="H53" i="18" s="1"/>
  <c r="L40" i="15"/>
  <c r="K40" i="15"/>
  <c r="F53" i="18" s="1"/>
  <c r="J40" i="15"/>
  <c r="E53" i="18" s="1"/>
  <c r="I40" i="15"/>
  <c r="D53" i="18" s="1"/>
  <c r="H40" i="15"/>
  <c r="C53" i="18" s="1"/>
  <c r="G40" i="15"/>
  <c r="B53" i="18" s="1"/>
  <c r="R39" i="15"/>
  <c r="M52" i="18" s="1"/>
  <c r="Q39" i="15"/>
  <c r="L52" i="18" s="1"/>
  <c r="P39" i="15"/>
  <c r="K52" i="18" s="1"/>
  <c r="O39" i="15"/>
  <c r="J52" i="18" s="1"/>
  <c r="N39" i="15"/>
  <c r="M39" i="15"/>
  <c r="H52" i="18" s="1"/>
  <c r="L39" i="15"/>
  <c r="G52" i="18" s="1"/>
  <c r="K39" i="15"/>
  <c r="F52" i="18" s="1"/>
  <c r="J39" i="15"/>
  <c r="E52" i="18" s="1"/>
  <c r="I39" i="15"/>
  <c r="D52" i="18" s="1"/>
  <c r="H39" i="15"/>
  <c r="C52" i="18" s="1"/>
  <c r="G39" i="15"/>
  <c r="R38" i="15"/>
  <c r="M51" i="18" s="1"/>
  <c r="Q38" i="15"/>
  <c r="L51" i="18" s="1"/>
  <c r="P38" i="15"/>
  <c r="K51" i="18" s="1"/>
  <c r="O38" i="15"/>
  <c r="J51" i="18" s="1"/>
  <c r="N38" i="15"/>
  <c r="I51" i="18" s="1"/>
  <c r="M38" i="15"/>
  <c r="H51" i="18" s="1"/>
  <c r="L38" i="15"/>
  <c r="G51" i="18" s="1"/>
  <c r="K38" i="15"/>
  <c r="J38" i="15"/>
  <c r="E51" i="18" s="1"/>
  <c r="I38" i="15"/>
  <c r="D51" i="18" s="1"/>
  <c r="H38" i="15"/>
  <c r="G38" i="15"/>
  <c r="B51" i="18" s="1"/>
  <c r="R37" i="15"/>
  <c r="M50" i="18" s="1"/>
  <c r="Q37" i="15"/>
  <c r="L50" i="18" s="1"/>
  <c r="P37" i="15"/>
  <c r="K50" i="18" s="1"/>
  <c r="O37" i="15"/>
  <c r="J50" i="18" s="1"/>
  <c r="N37" i="15"/>
  <c r="I50" i="18" s="1"/>
  <c r="M37" i="15"/>
  <c r="H50" i="18" s="1"/>
  <c r="L37" i="15"/>
  <c r="G50" i="18" s="1"/>
  <c r="K37" i="15"/>
  <c r="F50" i="18" s="1"/>
  <c r="J37" i="15"/>
  <c r="E50" i="18" s="1"/>
  <c r="I37" i="15"/>
  <c r="D50" i="18" s="1"/>
  <c r="H37" i="15"/>
  <c r="G37" i="15"/>
  <c r="B50" i="18" s="1"/>
  <c r="R36" i="15"/>
  <c r="Q36" i="15"/>
  <c r="L49" i="18" s="1"/>
  <c r="P36" i="15"/>
  <c r="O36" i="15"/>
  <c r="J49" i="18" s="1"/>
  <c r="N36" i="15"/>
  <c r="M36" i="15"/>
  <c r="H49" i="18" s="1"/>
  <c r="L36" i="15"/>
  <c r="G49" i="18" s="1"/>
  <c r="K36" i="15"/>
  <c r="F49" i="18" s="1"/>
  <c r="J36" i="15"/>
  <c r="E49" i="18" s="1"/>
  <c r="I36" i="15"/>
  <c r="D49" i="18" s="1"/>
  <c r="H36" i="15"/>
  <c r="C49" i="18" s="1"/>
  <c r="G36" i="15"/>
  <c r="B49" i="18" s="1"/>
  <c r="R35" i="15"/>
  <c r="Q35" i="15"/>
  <c r="L48" i="18" s="1"/>
  <c r="P35" i="15"/>
  <c r="K48" i="18" s="1"/>
  <c r="O35" i="15"/>
  <c r="N35" i="15"/>
  <c r="I48" i="18" s="1"/>
  <c r="M35" i="15"/>
  <c r="L35" i="15"/>
  <c r="G48" i="18" s="1"/>
  <c r="K35" i="15"/>
  <c r="F48" i="18" s="1"/>
  <c r="J35" i="15"/>
  <c r="E48" i="18" s="1"/>
  <c r="I35" i="15"/>
  <c r="D48" i="18" s="1"/>
  <c r="H35" i="15"/>
  <c r="C48" i="18" s="1"/>
  <c r="G35" i="15"/>
  <c r="B48" i="18" s="1"/>
  <c r="F24" i="15"/>
  <c r="G9" i="15"/>
  <c r="G10" i="15" s="1"/>
  <c r="G11" i="15" s="1"/>
  <c r="G12" i="15" s="1"/>
  <c r="G13" i="15" s="1"/>
  <c r="G14" i="15" s="1"/>
  <c r="G15" i="15" s="1"/>
  <c r="R42" i="14"/>
  <c r="M44" i="18" s="1"/>
  <c r="Q42" i="14"/>
  <c r="P42" i="14"/>
  <c r="K44" i="18" s="1"/>
  <c r="O42" i="14"/>
  <c r="N42" i="14"/>
  <c r="I44" i="18" s="1"/>
  <c r="M42" i="14"/>
  <c r="H44" i="18" s="1"/>
  <c r="L42" i="14"/>
  <c r="G44" i="18" s="1"/>
  <c r="K42" i="14"/>
  <c r="F44" i="18" s="1"/>
  <c r="J42" i="14"/>
  <c r="E44" i="18" s="1"/>
  <c r="I42" i="14"/>
  <c r="D44" i="18" s="1"/>
  <c r="H42" i="14"/>
  <c r="C44" i="18" s="1"/>
  <c r="G42" i="14"/>
  <c r="B44" i="18" s="1"/>
  <c r="R41" i="14"/>
  <c r="M43" i="18" s="1"/>
  <c r="Q41" i="14"/>
  <c r="L43" i="18" s="1"/>
  <c r="P41" i="14"/>
  <c r="K43" i="18" s="1"/>
  <c r="O41" i="14"/>
  <c r="J43" i="18" s="1"/>
  <c r="N41" i="14"/>
  <c r="M41" i="14"/>
  <c r="H43" i="18" s="1"/>
  <c r="L41" i="14"/>
  <c r="K41" i="14"/>
  <c r="F43" i="18" s="1"/>
  <c r="J41" i="14"/>
  <c r="E43" i="18" s="1"/>
  <c r="I41" i="14"/>
  <c r="D43" i="18" s="1"/>
  <c r="H41" i="14"/>
  <c r="C43" i="18" s="1"/>
  <c r="G41" i="14"/>
  <c r="B43" i="18" s="1"/>
  <c r="R40" i="14"/>
  <c r="M42" i="18" s="1"/>
  <c r="Q40" i="14"/>
  <c r="L42" i="18" s="1"/>
  <c r="P40" i="14"/>
  <c r="O40" i="14"/>
  <c r="J42" i="18" s="1"/>
  <c r="N40" i="14"/>
  <c r="I42" i="18" s="1"/>
  <c r="M40" i="14"/>
  <c r="L40" i="14"/>
  <c r="G42" i="18" s="1"/>
  <c r="K40" i="14"/>
  <c r="J40" i="14"/>
  <c r="E42" i="18" s="1"/>
  <c r="I40" i="14"/>
  <c r="H40" i="14"/>
  <c r="C42" i="18" s="1"/>
  <c r="G40" i="14"/>
  <c r="B42" i="18" s="1"/>
  <c r="R39" i="14"/>
  <c r="M41" i="18" s="1"/>
  <c r="Q39" i="14"/>
  <c r="L41" i="18" s="1"/>
  <c r="P39" i="14"/>
  <c r="K41" i="18" s="1"/>
  <c r="O39" i="14"/>
  <c r="J41" i="18" s="1"/>
  <c r="N39" i="14"/>
  <c r="I41" i="18" s="1"/>
  <c r="M39" i="14"/>
  <c r="H41" i="18" s="1"/>
  <c r="L39" i="14"/>
  <c r="G41" i="18" s="1"/>
  <c r="K39" i="14"/>
  <c r="F41" i="18" s="1"/>
  <c r="J39" i="14"/>
  <c r="I39" i="14"/>
  <c r="D41" i="18" s="1"/>
  <c r="H39" i="14"/>
  <c r="C41" i="18" s="1"/>
  <c r="G39" i="14"/>
  <c r="B41" i="18" s="1"/>
  <c r="R38" i="14"/>
  <c r="M40" i="18" s="1"/>
  <c r="Q38" i="14"/>
  <c r="L40" i="18" s="1"/>
  <c r="P38" i="14"/>
  <c r="K40" i="18" s="1"/>
  <c r="O38" i="14"/>
  <c r="J40" i="18" s="1"/>
  <c r="N38" i="14"/>
  <c r="I40" i="18" s="1"/>
  <c r="M38" i="14"/>
  <c r="H40" i="18" s="1"/>
  <c r="L38" i="14"/>
  <c r="G40" i="18" s="1"/>
  <c r="K38" i="14"/>
  <c r="F40" i="18" s="1"/>
  <c r="J38" i="14"/>
  <c r="I38" i="14"/>
  <c r="D40" i="18" s="1"/>
  <c r="H38" i="14"/>
  <c r="C40" i="18" s="1"/>
  <c r="G38" i="14"/>
  <c r="B40" i="18" s="1"/>
  <c r="R37" i="14"/>
  <c r="Q37" i="14"/>
  <c r="L39" i="18" s="1"/>
  <c r="P37" i="14"/>
  <c r="K39" i="18" s="1"/>
  <c r="O37" i="14"/>
  <c r="J39" i="18" s="1"/>
  <c r="N37" i="14"/>
  <c r="I39" i="18" s="1"/>
  <c r="M37" i="14"/>
  <c r="H39" i="18" s="1"/>
  <c r="L37" i="14"/>
  <c r="G39" i="18" s="1"/>
  <c r="K37" i="14"/>
  <c r="F39" i="18" s="1"/>
  <c r="J37" i="14"/>
  <c r="E39" i="18" s="1"/>
  <c r="I37" i="14"/>
  <c r="D39" i="18" s="1"/>
  <c r="H37" i="14"/>
  <c r="C39" i="18" s="1"/>
  <c r="G37" i="14"/>
  <c r="B39" i="18" s="1"/>
  <c r="R36" i="14"/>
  <c r="M38" i="18" s="1"/>
  <c r="Q36" i="14"/>
  <c r="L38" i="18" s="1"/>
  <c r="N38" i="18" s="1"/>
  <c r="P42" i="18" s="1"/>
  <c r="P36" i="14"/>
  <c r="K38" i="18" s="1"/>
  <c r="O36" i="14"/>
  <c r="J38" i="18" s="1"/>
  <c r="N36" i="14"/>
  <c r="I38" i="18" s="1"/>
  <c r="M36" i="14"/>
  <c r="L36" i="14"/>
  <c r="G38" i="18" s="1"/>
  <c r="K36" i="14"/>
  <c r="F38" i="18" s="1"/>
  <c r="J36" i="14"/>
  <c r="E38" i="18" s="1"/>
  <c r="I36" i="14"/>
  <c r="D38" i="18" s="1"/>
  <c r="H36" i="14"/>
  <c r="C38" i="18" s="1"/>
  <c r="G36" i="14"/>
  <c r="B38" i="18" s="1"/>
  <c r="R35" i="14"/>
  <c r="M37" i="18" s="1"/>
  <c r="Q35" i="14"/>
  <c r="P35" i="14"/>
  <c r="K37" i="18" s="1"/>
  <c r="O35" i="14"/>
  <c r="J37" i="18" s="1"/>
  <c r="N35" i="14"/>
  <c r="M35" i="14"/>
  <c r="H37" i="18" s="1"/>
  <c r="L35" i="14"/>
  <c r="K35" i="14"/>
  <c r="F37" i="18" s="1"/>
  <c r="J35" i="14"/>
  <c r="I35" i="14"/>
  <c r="D37" i="18" s="1"/>
  <c r="H35" i="14"/>
  <c r="C37" i="18" s="1"/>
  <c r="G35" i="14"/>
  <c r="B37" i="18" s="1"/>
  <c r="F24" i="14"/>
  <c r="G9" i="14"/>
  <c r="G10" i="14" s="1"/>
  <c r="G11" i="14" s="1"/>
  <c r="G12" i="14" s="1"/>
  <c r="G13" i="14" s="1"/>
  <c r="G14" i="14" s="1"/>
  <c r="G15" i="14" s="1"/>
  <c r="R42" i="13"/>
  <c r="Q42" i="13"/>
  <c r="L33" i="18" s="1"/>
  <c r="P42" i="13"/>
  <c r="O42" i="13"/>
  <c r="J33" i="18" s="1"/>
  <c r="N42" i="13"/>
  <c r="M42" i="13"/>
  <c r="H33" i="18" s="1"/>
  <c r="L42" i="13"/>
  <c r="G33" i="18" s="1"/>
  <c r="K42" i="13"/>
  <c r="F33" i="18" s="1"/>
  <c r="J42" i="13"/>
  <c r="E33" i="18" s="1"/>
  <c r="I42" i="13"/>
  <c r="D33" i="18" s="1"/>
  <c r="H42" i="13"/>
  <c r="C33" i="18" s="1"/>
  <c r="G42" i="13"/>
  <c r="R41" i="13"/>
  <c r="M32" i="18" s="1"/>
  <c r="Q41" i="13"/>
  <c r="L32" i="18" s="1"/>
  <c r="P41" i="13"/>
  <c r="K32" i="18" s="1"/>
  <c r="O41" i="13"/>
  <c r="N41" i="13"/>
  <c r="I32" i="18" s="1"/>
  <c r="M41" i="13"/>
  <c r="L41" i="13"/>
  <c r="G32" i="18" s="1"/>
  <c r="K41" i="13"/>
  <c r="J41" i="13"/>
  <c r="E32" i="18" s="1"/>
  <c r="I41" i="13"/>
  <c r="D32" i="18" s="1"/>
  <c r="H41" i="13"/>
  <c r="C32" i="18" s="1"/>
  <c r="G41" i="13"/>
  <c r="B32" i="18" s="1"/>
  <c r="R40" i="13"/>
  <c r="M31" i="18" s="1"/>
  <c r="Q40" i="13"/>
  <c r="L31" i="18" s="1"/>
  <c r="P40" i="13"/>
  <c r="K31" i="18" s="1"/>
  <c r="O40" i="13"/>
  <c r="N40" i="13"/>
  <c r="I31" i="18" s="1"/>
  <c r="M40" i="13"/>
  <c r="H31" i="18" s="1"/>
  <c r="L40" i="13"/>
  <c r="K40" i="13"/>
  <c r="F31" i="18" s="1"/>
  <c r="J40" i="13"/>
  <c r="I40" i="13"/>
  <c r="D31" i="18" s="1"/>
  <c r="H40" i="13"/>
  <c r="G40" i="13"/>
  <c r="B31" i="18" s="1"/>
  <c r="R39" i="13"/>
  <c r="M30" i="18" s="1"/>
  <c r="Q39" i="13"/>
  <c r="L30" i="18" s="1"/>
  <c r="P39" i="13"/>
  <c r="K30" i="18" s="1"/>
  <c r="O39" i="13"/>
  <c r="J30" i="18" s="1"/>
  <c r="N39" i="13"/>
  <c r="I30" i="18" s="1"/>
  <c r="M39" i="13"/>
  <c r="H30" i="18" s="1"/>
  <c r="L39" i="13"/>
  <c r="K39" i="13"/>
  <c r="F30" i="18" s="1"/>
  <c r="J39" i="13"/>
  <c r="E30" i="18" s="1"/>
  <c r="I39" i="13"/>
  <c r="H39" i="13"/>
  <c r="C30" i="18" s="1"/>
  <c r="G39" i="13"/>
  <c r="R38" i="13"/>
  <c r="Q38" i="13"/>
  <c r="L29" i="18" s="1"/>
  <c r="P38" i="13"/>
  <c r="K29" i="18" s="1"/>
  <c r="O38" i="13"/>
  <c r="J29" i="18" s="1"/>
  <c r="N38" i="13"/>
  <c r="I29" i="18" s="1"/>
  <c r="M38" i="13"/>
  <c r="H29" i="18" s="1"/>
  <c r="L38" i="13"/>
  <c r="G29" i="18" s="1"/>
  <c r="K38" i="13"/>
  <c r="F29" i="18" s="1"/>
  <c r="J38" i="13"/>
  <c r="E29" i="18" s="1"/>
  <c r="I38" i="13"/>
  <c r="D29" i="18" s="1"/>
  <c r="H38" i="13"/>
  <c r="C29" i="18" s="1"/>
  <c r="G38" i="13"/>
  <c r="B29" i="18" s="1"/>
  <c r="R37" i="13"/>
  <c r="M28" i="18" s="1"/>
  <c r="Q37" i="13"/>
  <c r="P37" i="13"/>
  <c r="K28" i="18" s="1"/>
  <c r="O37" i="13"/>
  <c r="N37" i="13"/>
  <c r="I28" i="18" s="1"/>
  <c r="M37" i="13"/>
  <c r="H28" i="18" s="1"/>
  <c r="L37" i="13"/>
  <c r="G28" i="18" s="1"/>
  <c r="K37" i="13"/>
  <c r="F28" i="18" s="1"/>
  <c r="J37" i="13"/>
  <c r="E28" i="18" s="1"/>
  <c r="I37" i="13"/>
  <c r="D28" i="18" s="1"/>
  <c r="H37" i="13"/>
  <c r="C28" i="18" s="1"/>
  <c r="G37" i="13"/>
  <c r="B28" i="18" s="1"/>
  <c r="R36" i="13"/>
  <c r="M27" i="18" s="1"/>
  <c r="Q36" i="13"/>
  <c r="L27" i="18" s="1"/>
  <c r="P36" i="13"/>
  <c r="O36" i="13"/>
  <c r="J27" i="18" s="1"/>
  <c r="N36" i="13"/>
  <c r="I27" i="18" s="1"/>
  <c r="M36" i="13"/>
  <c r="H27" i="18" s="1"/>
  <c r="L36" i="13"/>
  <c r="G27" i="18" s="1"/>
  <c r="K36" i="13"/>
  <c r="F27" i="18" s="1"/>
  <c r="J36" i="13"/>
  <c r="E27" i="18" s="1"/>
  <c r="I36" i="13"/>
  <c r="D27" i="18" s="1"/>
  <c r="H36" i="13"/>
  <c r="C27" i="18" s="1"/>
  <c r="G36" i="13"/>
  <c r="B27" i="18" s="1"/>
  <c r="R35" i="13"/>
  <c r="M26" i="18" s="1"/>
  <c r="Q35" i="13"/>
  <c r="L26" i="18" s="1"/>
  <c r="P35" i="13"/>
  <c r="O35" i="13"/>
  <c r="J26" i="18" s="1"/>
  <c r="N35" i="13"/>
  <c r="I26" i="18" s="1"/>
  <c r="M35" i="13"/>
  <c r="H26" i="18" s="1"/>
  <c r="L35" i="13"/>
  <c r="G26" i="18" s="1"/>
  <c r="K35" i="13"/>
  <c r="J35" i="13"/>
  <c r="E26" i="18" s="1"/>
  <c r="I35" i="13"/>
  <c r="H35" i="13"/>
  <c r="C26" i="18" s="1"/>
  <c r="G35" i="13"/>
  <c r="B26" i="18" s="1"/>
  <c r="F24" i="13"/>
  <c r="G9" i="13"/>
  <c r="G10" i="13" s="1"/>
  <c r="G11" i="13" s="1"/>
  <c r="G12" i="13" s="1"/>
  <c r="G13" i="13" s="1"/>
  <c r="G14" i="13" s="1"/>
  <c r="G15" i="13" s="1"/>
  <c r="R42" i="12"/>
  <c r="M22" i="18" s="1"/>
  <c r="Q42" i="12"/>
  <c r="P42" i="12"/>
  <c r="K22" i="18" s="1"/>
  <c r="O42" i="12"/>
  <c r="N42" i="12"/>
  <c r="I22" i="18" s="1"/>
  <c r="M42" i="12"/>
  <c r="H22" i="18" s="1"/>
  <c r="L42" i="12"/>
  <c r="G22" i="18" s="1"/>
  <c r="K42" i="12"/>
  <c r="F22" i="18" s="1"/>
  <c r="J42" i="12"/>
  <c r="E22" i="18" s="1"/>
  <c r="I42" i="12"/>
  <c r="D22" i="18" s="1"/>
  <c r="H42" i="12"/>
  <c r="C22" i="18" s="1"/>
  <c r="G42" i="12"/>
  <c r="B22" i="18" s="1"/>
  <c r="R41" i="12"/>
  <c r="M21" i="18" s="1"/>
  <c r="Q41" i="12"/>
  <c r="P41" i="12"/>
  <c r="K21" i="18" s="1"/>
  <c r="O41" i="12"/>
  <c r="J21" i="18" s="1"/>
  <c r="N41" i="12"/>
  <c r="M41" i="12"/>
  <c r="H21" i="18" s="1"/>
  <c r="L41" i="12"/>
  <c r="K41" i="12"/>
  <c r="F21" i="18" s="1"/>
  <c r="J41" i="12"/>
  <c r="I41" i="12"/>
  <c r="D21" i="18" s="1"/>
  <c r="H41" i="12"/>
  <c r="C21" i="18" s="1"/>
  <c r="G41" i="12"/>
  <c r="B21" i="18" s="1"/>
  <c r="R40" i="12"/>
  <c r="M20" i="18" s="1"/>
  <c r="Q40" i="12"/>
  <c r="L20" i="18" s="1"/>
  <c r="P40" i="12"/>
  <c r="K20" i="18" s="1"/>
  <c r="O40" i="12"/>
  <c r="J20" i="18" s="1"/>
  <c r="N40" i="12"/>
  <c r="M40" i="12"/>
  <c r="H20" i="18" s="1"/>
  <c r="L40" i="12"/>
  <c r="G20" i="18" s="1"/>
  <c r="K40" i="12"/>
  <c r="J40" i="12"/>
  <c r="E20" i="18" s="1"/>
  <c r="I40" i="12"/>
  <c r="H40" i="12"/>
  <c r="C20" i="18" s="1"/>
  <c r="G40" i="12"/>
  <c r="B20" i="18" s="1"/>
  <c r="R39" i="12"/>
  <c r="M19" i="18" s="1"/>
  <c r="Q39" i="12"/>
  <c r="L19" i="18" s="1"/>
  <c r="P39" i="12"/>
  <c r="K19" i="18" s="1"/>
  <c r="O39" i="12"/>
  <c r="J19" i="18" s="1"/>
  <c r="N39" i="12"/>
  <c r="I19" i="18" s="1"/>
  <c r="M39" i="12"/>
  <c r="L39" i="12"/>
  <c r="G19" i="18" s="1"/>
  <c r="K39" i="12"/>
  <c r="J39" i="12"/>
  <c r="E19" i="18" s="1"/>
  <c r="I39" i="12"/>
  <c r="D19" i="18" s="1"/>
  <c r="H39" i="12"/>
  <c r="G39" i="12"/>
  <c r="B19" i="18" s="1"/>
  <c r="R38" i="12"/>
  <c r="M18" i="18" s="1"/>
  <c r="Q38" i="12"/>
  <c r="P38" i="12"/>
  <c r="K18" i="18" s="1"/>
  <c r="O38" i="12"/>
  <c r="J18" i="18" s="1"/>
  <c r="N38" i="12"/>
  <c r="I18" i="18" s="1"/>
  <c r="M38" i="12"/>
  <c r="H18" i="18" s="1"/>
  <c r="L38" i="12"/>
  <c r="G18" i="18" s="1"/>
  <c r="K38" i="12"/>
  <c r="F18" i="18" s="1"/>
  <c r="J38" i="12"/>
  <c r="I38" i="12"/>
  <c r="D18" i="18" s="1"/>
  <c r="H38" i="12"/>
  <c r="C18" i="18" s="1"/>
  <c r="G38" i="12"/>
  <c r="B18" i="18" s="1"/>
  <c r="R37" i="12"/>
  <c r="Q37" i="12"/>
  <c r="L17" i="18" s="1"/>
  <c r="P37" i="12"/>
  <c r="O37" i="12"/>
  <c r="J17" i="18" s="1"/>
  <c r="N37" i="12"/>
  <c r="M37" i="12"/>
  <c r="H17" i="18" s="1"/>
  <c r="L37" i="12"/>
  <c r="G17" i="18" s="1"/>
  <c r="K37" i="12"/>
  <c r="F17" i="18" s="1"/>
  <c r="J37" i="12"/>
  <c r="E17" i="18" s="1"/>
  <c r="I37" i="12"/>
  <c r="D17" i="18" s="1"/>
  <c r="H37" i="12"/>
  <c r="C17" i="18" s="1"/>
  <c r="G37" i="12"/>
  <c r="B17" i="18" s="1"/>
  <c r="R36" i="12"/>
  <c r="Q36" i="12"/>
  <c r="L16" i="18" s="1"/>
  <c r="P36" i="12"/>
  <c r="K16" i="18" s="1"/>
  <c r="O36" i="12"/>
  <c r="N36" i="12"/>
  <c r="I16" i="18" s="1"/>
  <c r="M36" i="12"/>
  <c r="L36" i="12"/>
  <c r="G16" i="18" s="1"/>
  <c r="K36" i="12"/>
  <c r="J36" i="12"/>
  <c r="E16" i="18" s="1"/>
  <c r="I36" i="12"/>
  <c r="D16" i="18" s="1"/>
  <c r="H36" i="12"/>
  <c r="C16" i="18" s="1"/>
  <c r="G36" i="12"/>
  <c r="B16" i="18" s="1"/>
  <c r="R35" i="12"/>
  <c r="M15" i="18" s="1"/>
  <c r="Q35" i="12"/>
  <c r="L15" i="18" s="1"/>
  <c r="P35" i="12"/>
  <c r="K15" i="18" s="1"/>
  <c r="O35" i="12"/>
  <c r="J15" i="18" s="1"/>
  <c r="N35" i="12"/>
  <c r="I15" i="18" s="1"/>
  <c r="M35" i="12"/>
  <c r="H15" i="18" s="1"/>
  <c r="L35" i="12"/>
  <c r="G15" i="18" s="1"/>
  <c r="K35" i="12"/>
  <c r="F15" i="18" s="1"/>
  <c r="J35" i="12"/>
  <c r="I35" i="12"/>
  <c r="D15" i="18" s="1"/>
  <c r="H35" i="12"/>
  <c r="G35" i="12"/>
  <c r="B15" i="18" s="1"/>
  <c r="F24" i="12"/>
  <c r="G9" i="12"/>
  <c r="G10" i="12" s="1"/>
  <c r="G11" i="12" s="1"/>
  <c r="G12" i="12" s="1"/>
  <c r="G13" i="12" s="1"/>
  <c r="G14" i="12" s="1"/>
  <c r="G15" i="12" s="1"/>
  <c r="R42" i="11"/>
  <c r="M11" i="18" s="1"/>
  <c r="Q42" i="11"/>
  <c r="L11" i="18" s="1"/>
  <c r="P42" i="11"/>
  <c r="O42" i="11"/>
  <c r="J11" i="18" s="1"/>
  <c r="N42" i="11"/>
  <c r="M42" i="11"/>
  <c r="H11" i="18" s="1"/>
  <c r="L42" i="11"/>
  <c r="K42" i="11"/>
  <c r="F11" i="18" s="1"/>
  <c r="J42" i="11"/>
  <c r="E11" i="18" s="1"/>
  <c r="I42" i="11"/>
  <c r="D11" i="18" s="1"/>
  <c r="H42" i="11"/>
  <c r="C11" i="18" s="1"/>
  <c r="G42" i="11"/>
  <c r="B11" i="18" s="1"/>
  <c r="R41" i="11"/>
  <c r="Q41" i="11"/>
  <c r="L10" i="18" s="1"/>
  <c r="P41" i="11"/>
  <c r="O41" i="11"/>
  <c r="J10" i="18" s="1"/>
  <c r="N41" i="11"/>
  <c r="I10" i="18" s="1"/>
  <c r="M41" i="11"/>
  <c r="L41" i="11"/>
  <c r="G10" i="18" s="1"/>
  <c r="K41" i="11"/>
  <c r="F10" i="18" s="1"/>
  <c r="J41" i="11"/>
  <c r="E10" i="18" s="1"/>
  <c r="I41" i="11"/>
  <c r="D10" i="18" s="1"/>
  <c r="H41" i="11"/>
  <c r="C10" i="18" s="1"/>
  <c r="G41" i="11"/>
  <c r="B10" i="18" s="1"/>
  <c r="R40" i="11"/>
  <c r="M9" i="18" s="1"/>
  <c r="Q40" i="11"/>
  <c r="L9" i="18" s="1"/>
  <c r="P40" i="11"/>
  <c r="K9" i="18" s="1"/>
  <c r="O40" i="11"/>
  <c r="N40" i="11"/>
  <c r="I9" i="18" s="1"/>
  <c r="M40" i="11"/>
  <c r="L40" i="11"/>
  <c r="G9" i="18" s="1"/>
  <c r="K40" i="11"/>
  <c r="F9" i="18" s="1"/>
  <c r="J40" i="11"/>
  <c r="I40" i="11"/>
  <c r="D9" i="18" s="1"/>
  <c r="H40" i="11"/>
  <c r="G40" i="11"/>
  <c r="B9" i="18" s="1"/>
  <c r="R39" i="11"/>
  <c r="M8" i="18" s="1"/>
  <c r="Q39" i="11"/>
  <c r="L8" i="18" s="1"/>
  <c r="P39" i="11"/>
  <c r="K8" i="18" s="1"/>
  <c r="O39" i="11"/>
  <c r="J8" i="18" s="1"/>
  <c r="N39" i="11"/>
  <c r="I8" i="18" s="1"/>
  <c r="M39" i="11"/>
  <c r="H8" i="18" s="1"/>
  <c r="L39" i="11"/>
  <c r="G8" i="18" s="1"/>
  <c r="K39" i="11"/>
  <c r="F8" i="18" s="1"/>
  <c r="J39" i="11"/>
  <c r="I39" i="11"/>
  <c r="D8" i="18" s="1"/>
  <c r="H39" i="11"/>
  <c r="C8" i="18" s="1"/>
  <c r="G39" i="11"/>
  <c r="R38" i="11"/>
  <c r="Q38" i="11"/>
  <c r="L7" i="18" s="1"/>
  <c r="P38" i="11"/>
  <c r="O38" i="11"/>
  <c r="J7" i="18" s="1"/>
  <c r="N38" i="11"/>
  <c r="I7" i="18" s="1"/>
  <c r="M38" i="11"/>
  <c r="H7" i="18" s="1"/>
  <c r="L38" i="11"/>
  <c r="G7" i="18" s="1"/>
  <c r="K38" i="11"/>
  <c r="F7" i="18" s="1"/>
  <c r="J38" i="11"/>
  <c r="E7" i="18" s="1"/>
  <c r="I38" i="11"/>
  <c r="H38" i="11"/>
  <c r="C7" i="18" s="1"/>
  <c r="G38" i="11"/>
  <c r="R37" i="11"/>
  <c r="M6" i="18" s="1"/>
  <c r="Q37" i="11"/>
  <c r="P37" i="11"/>
  <c r="K6" i="18" s="1"/>
  <c r="O37" i="11"/>
  <c r="N37" i="11"/>
  <c r="I6" i="18" s="1"/>
  <c r="M37" i="11"/>
  <c r="H6" i="18" s="1"/>
  <c r="L37" i="11"/>
  <c r="G6" i="18" s="1"/>
  <c r="K37" i="11"/>
  <c r="F6" i="18" s="1"/>
  <c r="J37" i="11"/>
  <c r="E6" i="18" s="1"/>
  <c r="I37" i="11"/>
  <c r="D6" i="18" s="1"/>
  <c r="H37" i="11"/>
  <c r="C6" i="18" s="1"/>
  <c r="G37" i="11"/>
  <c r="B6" i="18" s="1"/>
  <c r="R36" i="11"/>
  <c r="M5" i="18" s="1"/>
  <c r="Q36" i="11"/>
  <c r="P36" i="11"/>
  <c r="K5" i="18" s="1"/>
  <c r="O36" i="11"/>
  <c r="J5" i="18" s="1"/>
  <c r="N36" i="11"/>
  <c r="M36" i="11"/>
  <c r="H5" i="18" s="1"/>
  <c r="L36" i="11"/>
  <c r="K36" i="11"/>
  <c r="F5" i="18" s="1"/>
  <c r="J36" i="11"/>
  <c r="I36" i="11"/>
  <c r="D5" i="18" s="1"/>
  <c r="H36" i="11"/>
  <c r="C5" i="18" s="1"/>
  <c r="G36" i="11"/>
  <c r="B5" i="18" s="1"/>
  <c r="R35" i="11"/>
  <c r="M4" i="18" s="1"/>
  <c r="Q35" i="11"/>
  <c r="L4" i="18" s="1"/>
  <c r="P35" i="11"/>
  <c r="O35" i="11"/>
  <c r="J4" i="18" s="1"/>
  <c r="N35" i="11"/>
  <c r="I4" i="18" s="1"/>
  <c r="M35" i="11"/>
  <c r="H4" i="18" s="1"/>
  <c r="L35" i="11"/>
  <c r="G4" i="18" s="1"/>
  <c r="K35" i="11"/>
  <c r="J35" i="11"/>
  <c r="E4" i="18" s="1"/>
  <c r="I35" i="11"/>
  <c r="H35" i="11"/>
  <c r="C4" i="18" s="1"/>
  <c r="G35" i="11"/>
  <c r="F24" i="11"/>
  <c r="G9" i="11"/>
  <c r="G10" i="11" s="1"/>
  <c r="G11" i="11" s="1"/>
  <c r="G12" i="11" s="1"/>
  <c r="G13" i="11" s="1"/>
  <c r="G14" i="11" s="1"/>
  <c r="G15" i="11" s="1"/>
  <c r="R39" i="18" l="1"/>
  <c r="N71" i="18"/>
  <c r="V74" i="18"/>
  <c r="N5" i="18"/>
  <c r="R5" i="18" s="1"/>
  <c r="AB5" i="18" s="1"/>
  <c r="R38" i="18"/>
  <c r="S73" i="18"/>
  <c r="P40" i="18"/>
  <c r="U76" i="18"/>
  <c r="S38" i="18"/>
  <c r="T73" i="18"/>
  <c r="U71" i="18"/>
  <c r="N16" i="18"/>
  <c r="T21" i="18" s="1"/>
  <c r="P41" i="18"/>
  <c r="Q39" i="18"/>
  <c r="AA39" i="18" s="1"/>
  <c r="T71" i="18"/>
  <c r="AD71" i="18" s="1"/>
  <c r="Q40" i="18"/>
  <c r="T38" i="18"/>
  <c r="R71" i="18"/>
  <c r="AB71" i="18" s="1"/>
  <c r="X72" i="18"/>
  <c r="U74" i="18"/>
  <c r="Q76" i="18"/>
  <c r="V71" i="18"/>
  <c r="U73" i="18"/>
  <c r="Q75" i="18"/>
  <c r="W76" i="18"/>
  <c r="X71" i="18"/>
  <c r="X73" i="18"/>
  <c r="R75" i="18"/>
  <c r="S71" i="18"/>
  <c r="V73" i="18"/>
  <c r="S75" i="18"/>
  <c r="AC75" i="18" s="1"/>
  <c r="R76" i="18"/>
  <c r="AB76" i="18" s="1"/>
  <c r="W71" i="18"/>
  <c r="W73" i="18"/>
  <c r="V75" i="18"/>
  <c r="S76" i="18"/>
  <c r="P72" i="18"/>
  <c r="R74" i="18"/>
  <c r="W75" i="18"/>
  <c r="T76" i="18"/>
  <c r="T72" i="18"/>
  <c r="S74" i="18"/>
  <c r="X75" i="18"/>
  <c r="U72" i="18"/>
  <c r="W74" i="18"/>
  <c r="T75" i="18"/>
  <c r="V72" i="18"/>
  <c r="X74" i="18"/>
  <c r="U75" i="18"/>
  <c r="P71" i="18"/>
  <c r="W72" i="18"/>
  <c r="T74" i="18"/>
  <c r="P76" i="18"/>
  <c r="X38" i="18"/>
  <c r="T41" i="18"/>
  <c r="Q43" i="18"/>
  <c r="U41" i="18"/>
  <c r="V43" i="18"/>
  <c r="W43" i="18"/>
  <c r="X40" i="18"/>
  <c r="R42" i="18"/>
  <c r="X43" i="18"/>
  <c r="T40" i="18"/>
  <c r="V40" i="18"/>
  <c r="AF40" i="18" s="1"/>
  <c r="S42" i="18"/>
  <c r="R43" i="18"/>
  <c r="P39" i="18"/>
  <c r="P38" i="18"/>
  <c r="T39" i="18"/>
  <c r="W40" i="18"/>
  <c r="V42" i="18"/>
  <c r="S43" i="18"/>
  <c r="U43" i="18"/>
  <c r="U39" i="18"/>
  <c r="W42" i="18"/>
  <c r="T43" i="18"/>
  <c r="V39" i="18"/>
  <c r="R41" i="18"/>
  <c r="X42" i="18"/>
  <c r="V41" i="18"/>
  <c r="W39" i="18"/>
  <c r="S41" i="18"/>
  <c r="T42" i="18"/>
  <c r="AD42" i="18" s="1"/>
  <c r="W38" i="18"/>
  <c r="Q42" i="18"/>
  <c r="U38" i="18"/>
  <c r="X39" i="18"/>
  <c r="W41" i="18"/>
  <c r="U42" i="18"/>
  <c r="S40" i="18"/>
  <c r="U40" i="18"/>
  <c r="V38" i="18"/>
  <c r="X41" i="18"/>
  <c r="P43" i="18"/>
  <c r="Q7" i="18"/>
  <c r="AA7" i="18" s="1"/>
  <c r="P8" i="18"/>
  <c r="Z8" i="18" s="1"/>
  <c r="P7" i="18"/>
  <c r="Z7" i="18" s="1"/>
  <c r="R6" i="18"/>
  <c r="AB6" i="18" s="1"/>
  <c r="Q5" i="18"/>
  <c r="AA5" i="18" s="1"/>
  <c r="S6" i="18"/>
  <c r="AC6" i="18" s="1"/>
  <c r="R7" i="18"/>
  <c r="AB7" i="18" s="1"/>
  <c r="Q8" i="18"/>
  <c r="AA8" i="18" s="1"/>
  <c r="P9" i="18"/>
  <c r="Z9" i="18" s="1"/>
  <c r="U6" i="18"/>
  <c r="AE6" i="18" s="1"/>
  <c r="S8" i="18"/>
  <c r="AC8" i="18" s="1"/>
  <c r="W5" i="18"/>
  <c r="AG5" i="18" s="1"/>
  <c r="V6" i="18"/>
  <c r="AF6" i="18" s="1"/>
  <c r="T8" i="18"/>
  <c r="AD8" i="18" s="1"/>
  <c r="X8" i="18"/>
  <c r="AH8" i="18" s="1"/>
  <c r="U8" i="18"/>
  <c r="AE8" i="18" s="1"/>
  <c r="W6" i="18"/>
  <c r="AG6" i="18" s="1"/>
  <c r="P5" i="18"/>
  <c r="Z5" i="18" s="1"/>
  <c r="T9" i="18"/>
  <c r="AD9" i="18" s="1"/>
  <c r="S9" i="18"/>
  <c r="AC9" i="18" s="1"/>
  <c r="T5" i="18"/>
  <c r="AD5" i="18" s="1"/>
  <c r="S5" i="18"/>
  <c r="AC5" i="18" s="1"/>
  <c r="P6" i="18"/>
  <c r="Z6" i="18" s="1"/>
  <c r="R8" i="18"/>
  <c r="AB8" i="18" s="1"/>
  <c r="T6" i="18"/>
  <c r="AD6" i="18" s="1"/>
  <c r="U7" i="18"/>
  <c r="AE7" i="18" s="1"/>
  <c r="T7" i="18"/>
  <c r="AD7" i="18" s="1"/>
  <c r="U5" i="18"/>
  <c r="AE5" i="18" s="1"/>
  <c r="W9" i="18"/>
  <c r="T10" i="18"/>
  <c r="AD10" i="18" s="1"/>
  <c r="U9" i="18"/>
  <c r="AE9" i="18" s="1"/>
  <c r="V7" i="18"/>
  <c r="AF7" i="18" s="1"/>
  <c r="Q6" i="18"/>
  <c r="AA6" i="18" s="1"/>
  <c r="V5" i="18"/>
  <c r="AF5" i="18" s="1"/>
  <c r="S10" i="18"/>
  <c r="AC10" i="18" s="1"/>
  <c r="R9" i="18"/>
  <c r="AB9" i="18" s="1"/>
  <c r="R10" i="18"/>
  <c r="AB10" i="18" s="1"/>
  <c r="S7" i="18"/>
  <c r="AC7" i="18" s="1"/>
  <c r="X6" i="18"/>
  <c r="AH6" i="18" s="1"/>
  <c r="W7" i="18"/>
  <c r="AG7" i="18" s="1"/>
  <c r="V8" i="18"/>
  <c r="AF8" i="18" s="1"/>
  <c r="X7" i="18"/>
  <c r="W8" i="18"/>
  <c r="AG8" i="18" s="1"/>
  <c r="X16" i="18"/>
  <c r="V17" i="18"/>
  <c r="Q10" i="18"/>
  <c r="AA10" i="18" s="1"/>
  <c r="Z42" i="18"/>
  <c r="AB39" i="18"/>
  <c r="Z41" i="18"/>
  <c r="X5" i="18"/>
  <c r="AH5" i="18" s="1"/>
  <c r="AD39" i="18"/>
  <c r="N60" i="18"/>
  <c r="P62" i="18" s="1"/>
  <c r="U21" i="18"/>
  <c r="N27" i="18"/>
  <c r="S31" i="18" s="1"/>
  <c r="N49" i="18"/>
  <c r="P51" i="18" s="1"/>
  <c r="P10" i="18"/>
  <c r="Z10" i="18" s="1"/>
  <c r="V9" i="18"/>
  <c r="U10" i="18"/>
  <c r="V20" i="18"/>
  <c r="AB38" i="18"/>
  <c r="AG71" i="18"/>
  <c r="V10" i="18"/>
  <c r="AF10" i="18" s="1"/>
  <c r="Z40" i="18"/>
  <c r="X9" i="18"/>
  <c r="W10" i="18"/>
  <c r="AG10" i="18" s="1"/>
  <c r="V19" i="18"/>
  <c r="AF19" i="18" s="1"/>
  <c r="AD38" i="18"/>
  <c r="Q9" i="18"/>
  <c r="AA9" i="18" s="1"/>
  <c r="X10" i="18"/>
  <c r="AH10" i="18" s="1"/>
  <c r="AD75" i="18"/>
  <c r="Q72" i="18"/>
  <c r="P73" i="18"/>
  <c r="Z73" i="18" s="1"/>
  <c r="Q38" i="18"/>
  <c r="AA38" i="18" s="1"/>
  <c r="Q71" i="18"/>
  <c r="R72" i="18"/>
  <c r="AB72" i="18" s="1"/>
  <c r="Q73" i="18"/>
  <c r="AA73" i="18" s="1"/>
  <c r="P74" i="18"/>
  <c r="S39" i="18"/>
  <c r="R40" i="18"/>
  <c r="Q41" i="18"/>
  <c r="S72" i="18"/>
  <c r="R73" i="18"/>
  <c r="AB73" i="18" s="1"/>
  <c r="Q74" i="18"/>
  <c r="Q18" i="18" l="1"/>
  <c r="AA18" i="18" s="1"/>
  <c r="Q21" i="18"/>
  <c r="S17" i="18"/>
  <c r="X20" i="18"/>
  <c r="P17" i="18"/>
  <c r="T16" i="18"/>
  <c r="AD16" i="18" s="1"/>
  <c r="T19" i="18"/>
  <c r="AD19" i="18" s="1"/>
  <c r="U18" i="18"/>
  <c r="X17" i="18"/>
  <c r="Q17" i="18"/>
  <c r="AA17" i="18" s="1"/>
  <c r="S19" i="18"/>
  <c r="AC19" i="18" s="1"/>
  <c r="P19" i="18"/>
  <c r="Z19" i="18" s="1"/>
  <c r="U16" i="18"/>
  <c r="T17" i="18"/>
  <c r="X21" i="18"/>
  <c r="AF73" i="18"/>
  <c r="U17" i="18"/>
  <c r="R19" i="18"/>
  <c r="S20" i="18"/>
  <c r="AC20" i="18" s="1"/>
  <c r="V18" i="18"/>
  <c r="AF18" i="18" s="1"/>
  <c r="AE42" i="18"/>
  <c r="T20" i="18"/>
  <c r="R18" i="18"/>
  <c r="AB18" i="18" s="1"/>
  <c r="S21" i="18"/>
  <c r="AC21" i="18" s="1"/>
  <c r="V16" i="18"/>
  <c r="W21" i="18"/>
  <c r="T18" i="18"/>
  <c r="AD18" i="18" s="1"/>
  <c r="R20" i="18"/>
  <c r="W18" i="18"/>
  <c r="P16" i="18"/>
  <c r="W16" i="18"/>
  <c r="R21" i="18"/>
  <c r="AB21" i="18" s="1"/>
  <c r="Q19" i="18"/>
  <c r="AA19" i="18" s="1"/>
  <c r="U19" i="18"/>
  <c r="AB40" i="18"/>
  <c r="P18" i="18"/>
  <c r="Z18" i="18" s="1"/>
  <c r="U20" i="18"/>
  <c r="AE20" i="18" s="1"/>
  <c r="Q16" i="18"/>
  <c r="AA16" i="18" s="1"/>
  <c r="W20" i="18"/>
  <c r="R16" i="18"/>
  <c r="AB16" i="18" s="1"/>
  <c r="R17" i="18"/>
  <c r="AB17" i="18" s="1"/>
  <c r="W19" i="18"/>
  <c r="X18" i="18"/>
  <c r="W17" i="18"/>
  <c r="X19" i="18"/>
  <c r="X76" i="18"/>
  <c r="V76" i="18"/>
  <c r="AF76" i="18" s="1"/>
  <c r="V21" i="18"/>
  <c r="AF21" i="18" s="1"/>
  <c r="P21" i="18"/>
  <c r="Z21" i="18" s="1"/>
  <c r="Q20" i="18"/>
  <c r="Z74" i="18"/>
  <c r="AA40" i="18"/>
  <c r="P20" i="18"/>
  <c r="S16" i="18"/>
  <c r="AC16" i="18" s="1"/>
  <c r="S18" i="18"/>
  <c r="P75" i="18"/>
  <c r="S52" i="18"/>
  <c r="T49" i="18"/>
  <c r="AD49" i="18" s="1"/>
  <c r="V53" i="18"/>
  <c r="T51" i="18"/>
  <c r="AD51" i="18" s="1"/>
  <c r="Q53" i="18"/>
  <c r="AA53" i="18" s="1"/>
  <c r="S51" i="18"/>
  <c r="S50" i="18"/>
  <c r="AC50" i="18" s="1"/>
  <c r="T52" i="18"/>
  <c r="AD52" i="18" s="1"/>
  <c r="W49" i="18"/>
  <c r="AG49" i="18" s="1"/>
  <c r="P52" i="18"/>
  <c r="Z52" i="18" s="1"/>
  <c r="R54" i="18"/>
  <c r="AB54" i="18" s="1"/>
  <c r="V51" i="18"/>
  <c r="AF51" i="18" s="1"/>
  <c r="S54" i="18"/>
  <c r="X49" i="18"/>
  <c r="R52" i="18"/>
  <c r="P53" i="18"/>
  <c r="Z53" i="18" s="1"/>
  <c r="Q51" i="18"/>
  <c r="AA51" i="18" s="1"/>
  <c r="S53" i="18"/>
  <c r="AC53" i="18" s="1"/>
  <c r="R32" i="18"/>
  <c r="AB32" i="18" s="1"/>
  <c r="R29" i="18"/>
  <c r="AB29" i="18" s="1"/>
  <c r="W32" i="18"/>
  <c r="AG32" i="18" s="1"/>
  <c r="T29" i="18"/>
  <c r="Q27" i="18"/>
  <c r="AA27" i="18" s="1"/>
  <c r="P27" i="18"/>
  <c r="Z27" i="18" s="1"/>
  <c r="Q28" i="18"/>
  <c r="AA28" i="18" s="1"/>
  <c r="S30" i="18"/>
  <c r="AC30" i="18" s="1"/>
  <c r="T31" i="18"/>
  <c r="U32" i="18"/>
  <c r="AE32" i="18" s="1"/>
  <c r="Q29" i="18"/>
  <c r="AA29" i="18" s="1"/>
  <c r="R27" i="18"/>
  <c r="AB27" i="18" s="1"/>
  <c r="T27" i="18"/>
  <c r="U28" i="18"/>
  <c r="V29" i="18"/>
  <c r="AF29" i="18" s="1"/>
  <c r="V27" i="18"/>
  <c r="P31" i="18"/>
  <c r="Z31" i="18" s="1"/>
  <c r="U27" i="18"/>
  <c r="R31" i="18"/>
  <c r="AB31" i="18" s="1"/>
  <c r="U29" i="18"/>
  <c r="AE29" i="18" s="1"/>
  <c r="S32" i="18"/>
  <c r="AC32" i="18" s="1"/>
  <c r="Q32" i="18"/>
  <c r="AA32" i="18" s="1"/>
  <c r="AC40" i="18"/>
  <c r="AC51" i="18"/>
  <c r="AD41" i="18"/>
  <c r="AE40" i="18"/>
  <c r="AG40" i="18"/>
  <c r="AC73" i="18"/>
  <c r="AG74" i="18"/>
  <c r="Z51" i="18"/>
  <c r="Z62" i="18"/>
  <c r="AD72" i="18"/>
  <c r="AB43" i="18"/>
  <c r="AD74" i="18"/>
  <c r="AE19" i="18"/>
  <c r="AA43" i="18"/>
  <c r="AA71" i="18"/>
  <c r="AG19" i="18"/>
  <c r="Z20" i="18"/>
  <c r="AC31" i="18"/>
  <c r="AC76" i="18"/>
  <c r="AE39" i="18"/>
  <c r="AE75" i="18"/>
  <c r="Z75" i="18"/>
  <c r="AF38" i="18"/>
  <c r="AH43" i="18"/>
  <c r="AH76" i="18"/>
  <c r="AF16" i="18"/>
  <c r="AB52" i="18"/>
  <c r="AG38" i="18"/>
  <c r="AD73" i="18"/>
  <c r="AH38" i="18"/>
  <c r="AG21" i="18"/>
  <c r="AF17" i="18"/>
  <c r="Z43" i="18"/>
  <c r="AB20" i="18"/>
  <c r="AH16" i="18"/>
  <c r="AD43" i="18"/>
  <c r="AB41" i="18"/>
  <c r="AA20" i="18"/>
  <c r="AH49" i="18"/>
  <c r="AD27" i="18"/>
  <c r="Z38" i="18"/>
  <c r="Z76" i="18"/>
  <c r="AC54" i="18"/>
  <c r="Z39" i="18"/>
  <c r="AA21" i="18"/>
  <c r="AB74" i="18"/>
  <c r="AC43" i="18"/>
  <c r="AF39" i="18"/>
  <c r="Z17" i="18"/>
  <c r="AH41" i="18"/>
  <c r="AB75" i="18"/>
  <c r="AB42" i="18"/>
  <c r="AG43" i="18"/>
  <c r="AA74" i="18"/>
  <c r="AA72" i="18"/>
  <c r="AG16" i="18"/>
  <c r="AF72" i="18"/>
  <c r="Z71" i="18"/>
  <c r="Z72" i="18"/>
  <c r="AA75" i="18"/>
  <c r="AC42" i="18"/>
  <c r="AA42" i="18"/>
  <c r="AE72" i="18"/>
  <c r="AE21" i="18"/>
  <c r="AH21" i="18"/>
  <c r="AH74" i="18"/>
  <c r="V65" i="18"/>
  <c r="AF65" i="18" s="1"/>
  <c r="W64" i="18"/>
  <c r="AG64" i="18" s="1"/>
  <c r="X63" i="18"/>
  <c r="AH63" i="18" s="1"/>
  <c r="X62" i="18"/>
  <c r="AH62" i="18" s="1"/>
  <c r="T65" i="18"/>
  <c r="AD65" i="18" s="1"/>
  <c r="U64" i="18"/>
  <c r="AE64" i="18" s="1"/>
  <c r="V63" i="18"/>
  <c r="AF63" i="18" s="1"/>
  <c r="W62" i="18"/>
  <c r="AG62" i="18" s="1"/>
  <c r="W60" i="18"/>
  <c r="AG60" i="18" s="1"/>
  <c r="S65" i="18"/>
  <c r="AC65" i="18" s="1"/>
  <c r="S60" i="18"/>
  <c r="AC60" i="18" s="1"/>
  <c r="Q64" i="18"/>
  <c r="AA64" i="18" s="1"/>
  <c r="P65" i="18"/>
  <c r="Z65" i="18" s="1"/>
  <c r="R63" i="18"/>
  <c r="AB63" i="18" s="1"/>
  <c r="S62" i="18"/>
  <c r="AC62" i="18" s="1"/>
  <c r="Q63" i="18"/>
  <c r="AA63" i="18" s="1"/>
  <c r="T61" i="18"/>
  <c r="AD61" i="18" s="1"/>
  <c r="S61" i="18"/>
  <c r="AC61" i="18" s="1"/>
  <c r="R61" i="18"/>
  <c r="AB61" i="18" s="1"/>
  <c r="R62" i="18"/>
  <c r="AB62" i="18" s="1"/>
  <c r="P64" i="18"/>
  <c r="Z64" i="18" s="1"/>
  <c r="AH39" i="18"/>
  <c r="AE76" i="18"/>
  <c r="AE10" i="18"/>
  <c r="AW16" i="18" s="1"/>
  <c r="AC41" i="18"/>
  <c r="R64" i="18"/>
  <c r="AB64" i="18" s="1"/>
  <c r="AF27" i="18"/>
  <c r="AE74" i="18"/>
  <c r="AF71" i="18"/>
  <c r="AF9" i="18"/>
  <c r="AF75" i="18"/>
  <c r="AF42" i="18"/>
  <c r="T62" i="18"/>
  <c r="AD62" i="18" s="1"/>
  <c r="AH72" i="18"/>
  <c r="X61" i="18"/>
  <c r="AH61" i="18" s="1"/>
  <c r="AC72" i="18"/>
  <c r="AD31" i="18"/>
  <c r="V64" i="18"/>
  <c r="AF64" i="18" s="1"/>
  <c r="V62" i="18"/>
  <c r="AF62" i="18" s="1"/>
  <c r="U62" i="18"/>
  <c r="AE62" i="18" s="1"/>
  <c r="U52" i="18"/>
  <c r="AE52" i="18" s="1"/>
  <c r="AH18" i="18"/>
  <c r="AG18" i="18"/>
  <c r="R65" i="18"/>
  <c r="AB65" i="18" s="1"/>
  <c r="T50" i="18"/>
  <c r="AD50" i="18" s="1"/>
  <c r="AE71" i="18"/>
  <c r="AT16" i="18"/>
  <c r="AD17" i="18"/>
  <c r="AC17" i="18"/>
  <c r="AG39" i="18"/>
  <c r="AC52" i="18"/>
  <c r="T64" i="18"/>
  <c r="AD64" i="18" s="1"/>
  <c r="S64" i="18"/>
  <c r="AC64" i="18" s="1"/>
  <c r="AA41" i="18"/>
  <c r="Q65" i="18"/>
  <c r="AA65" i="18" s="1"/>
  <c r="AG73" i="18"/>
  <c r="AH9" i="18"/>
  <c r="AH42" i="18"/>
  <c r="AH75" i="18"/>
  <c r="R53" i="18"/>
  <c r="AB53" i="18" s="1"/>
  <c r="AG72" i="18"/>
  <c r="P54" i="18"/>
  <c r="Z54" i="18" s="1"/>
  <c r="Q61" i="18"/>
  <c r="AA61" i="18" s="1"/>
  <c r="V32" i="18"/>
  <c r="AF32" i="18" s="1"/>
  <c r="Q31" i="18"/>
  <c r="AA31" i="18" s="1"/>
  <c r="X30" i="18"/>
  <c r="AH30" i="18" s="1"/>
  <c r="S29" i="18"/>
  <c r="AC29" i="18" s="1"/>
  <c r="S27" i="18"/>
  <c r="AC27" i="18" s="1"/>
  <c r="R30" i="18"/>
  <c r="AB30" i="18" s="1"/>
  <c r="P32" i="18"/>
  <c r="Z32" i="18" s="1"/>
  <c r="Q30" i="18"/>
  <c r="AA30" i="18" s="1"/>
  <c r="X27" i="18"/>
  <c r="AH27" i="18" s="1"/>
  <c r="W31" i="18"/>
  <c r="AG31" i="18" s="1"/>
  <c r="X29" i="18"/>
  <c r="AH29" i="18" s="1"/>
  <c r="V31" i="18"/>
  <c r="AF31" i="18" s="1"/>
  <c r="W29" i="18"/>
  <c r="AG29" i="18" s="1"/>
  <c r="T28" i="18"/>
  <c r="AD28" i="18" s="1"/>
  <c r="S28" i="18"/>
  <c r="AC28" i="18" s="1"/>
  <c r="R28" i="18"/>
  <c r="AB28" i="18" s="1"/>
  <c r="P61" i="18"/>
  <c r="Z61" i="18" s="1"/>
  <c r="W30" i="18"/>
  <c r="AG30" i="18" s="1"/>
  <c r="W61" i="18"/>
  <c r="AG61" i="18" s="1"/>
  <c r="AF41" i="18"/>
  <c r="Z16" i="18"/>
  <c r="T63" i="18"/>
  <c r="AD63" i="18" s="1"/>
  <c r="V28" i="18"/>
  <c r="AF28" i="18" s="1"/>
  <c r="AE16" i="18"/>
  <c r="Q60" i="18"/>
  <c r="AA60" i="18" s="1"/>
  <c r="W27" i="18"/>
  <c r="AG27" i="18" s="1"/>
  <c r="AH71" i="18"/>
  <c r="P63" i="18"/>
  <c r="Z63" i="18" s="1"/>
  <c r="U51" i="18"/>
  <c r="AE51" i="18" s="1"/>
  <c r="V50" i="18"/>
  <c r="AF50" i="18" s="1"/>
  <c r="U49" i="18"/>
  <c r="AE49" i="18" s="1"/>
  <c r="Q52" i="18"/>
  <c r="AA52" i="18" s="1"/>
  <c r="R51" i="18"/>
  <c r="AB51" i="18" s="1"/>
  <c r="Q50" i="18"/>
  <c r="AA50" i="18" s="1"/>
  <c r="P49" i="18"/>
  <c r="Z49" i="18" s="1"/>
  <c r="X52" i="18"/>
  <c r="AH52" i="18" s="1"/>
  <c r="P50" i="18"/>
  <c r="Z50" i="18" s="1"/>
  <c r="X53" i="18"/>
  <c r="AH53" i="18" s="1"/>
  <c r="X54" i="18"/>
  <c r="AH54" i="18" s="1"/>
  <c r="W54" i="18"/>
  <c r="AG54" i="18" s="1"/>
  <c r="T54" i="18"/>
  <c r="AD54" i="18" s="1"/>
  <c r="X51" i="18"/>
  <c r="AH51" i="18" s="1"/>
  <c r="W50" i="18"/>
  <c r="AG50" i="18" s="1"/>
  <c r="V61" i="18"/>
  <c r="AF61" i="18" s="1"/>
  <c r="AG76" i="18"/>
  <c r="Q62" i="18"/>
  <c r="AA62" i="18" s="1"/>
  <c r="R60" i="18"/>
  <c r="AB60" i="18" s="1"/>
  <c r="V60" i="18"/>
  <c r="AF60" i="18" s="1"/>
  <c r="AE28" i="18"/>
  <c r="X64" i="18"/>
  <c r="AH64" i="18" s="1"/>
  <c r="X60" i="18"/>
  <c r="AH60" i="18" s="1"/>
  <c r="AC39" i="18"/>
  <c r="S63" i="18"/>
  <c r="AC63" i="18" s="1"/>
  <c r="AE17" i="18"/>
  <c r="V49" i="18"/>
  <c r="AF49" i="18" s="1"/>
  <c r="U65" i="18"/>
  <c r="AE65" i="18" s="1"/>
  <c r="AD29" i="18"/>
  <c r="AB19" i="18"/>
  <c r="U54" i="18"/>
  <c r="AE54" i="18" s="1"/>
  <c r="V52" i="18"/>
  <c r="AF52" i="18" s="1"/>
  <c r="P28" i="18"/>
  <c r="Z28" i="18" s="1"/>
  <c r="AH20" i="18"/>
  <c r="Q49" i="18"/>
  <c r="AA49" i="18" s="1"/>
  <c r="Q54" i="18"/>
  <c r="AA54" i="18" s="1"/>
  <c r="U50" i="18"/>
  <c r="AE50" i="18" s="1"/>
  <c r="U53" i="18"/>
  <c r="AE53" i="18" s="1"/>
  <c r="AE18" i="18"/>
  <c r="AG41" i="18"/>
  <c r="AE73" i="18"/>
  <c r="V54" i="18"/>
  <c r="AF54" i="18" s="1"/>
  <c r="X65" i="18"/>
  <c r="AH65" i="18" s="1"/>
  <c r="AH73" i="18"/>
  <c r="AH40" i="18"/>
  <c r="AH7" i="18"/>
  <c r="AG9" i="18"/>
  <c r="AJ4" i="18" s="1"/>
  <c r="AG75" i="18"/>
  <c r="AG42" i="18"/>
  <c r="U61" i="18"/>
  <c r="AE61" i="18" s="1"/>
  <c r="W63" i="18"/>
  <c r="AG63" i="18" s="1"/>
  <c r="AG17" i="18"/>
  <c r="AD20" i="18"/>
  <c r="AE41" i="18"/>
  <c r="AG20" i="18"/>
  <c r="AE38" i="18"/>
  <c r="W53" i="18"/>
  <c r="AG53" i="18" s="1"/>
  <c r="P60" i="18"/>
  <c r="Z60" i="18" s="1"/>
  <c r="AJ59" i="18" s="1"/>
  <c r="AC38" i="18"/>
  <c r="AA76" i="18"/>
  <c r="AF20" i="18"/>
  <c r="X32" i="18"/>
  <c r="AH32" i="18" s="1"/>
  <c r="W52" i="18"/>
  <c r="AG52" i="18" s="1"/>
  <c r="X50" i="18"/>
  <c r="AH50" i="18" s="1"/>
  <c r="AF74" i="18"/>
  <c r="X31" i="18"/>
  <c r="AH31" i="18" s="1"/>
  <c r="U30" i="18"/>
  <c r="AE30" i="18" s="1"/>
  <c r="W51" i="18"/>
  <c r="AG51" i="18" s="1"/>
  <c r="AH19" i="18"/>
  <c r="AD40" i="18"/>
  <c r="AF43" i="18"/>
  <c r="AV16" i="18"/>
  <c r="AD21" i="18"/>
  <c r="AE43" i="18"/>
  <c r="U60" i="18"/>
  <c r="AE60" i="18" s="1"/>
  <c r="AU16" i="18"/>
  <c r="T53" i="18"/>
  <c r="AD53" i="18" s="1"/>
  <c r="T30" i="18"/>
  <c r="AD30" i="18" s="1"/>
  <c r="T32" i="18"/>
  <c r="AD32" i="18" s="1"/>
  <c r="AC74" i="18"/>
  <c r="AH17" i="18"/>
  <c r="AD76" i="18"/>
  <c r="S49" i="18"/>
  <c r="AC49" i="18" s="1"/>
  <c r="R49" i="18"/>
  <c r="AB49" i="18" s="1"/>
  <c r="AC71" i="18"/>
  <c r="V30" i="18"/>
  <c r="AF30" i="18" s="1"/>
  <c r="X28" i="18"/>
  <c r="AH28" i="18" s="1"/>
  <c r="P29" i="18"/>
  <c r="Z29" i="18" s="1"/>
  <c r="U63" i="18"/>
  <c r="AE63" i="18" s="1"/>
  <c r="R50" i="18"/>
  <c r="AB50" i="18" s="1"/>
  <c r="AC18" i="18"/>
  <c r="W28" i="18"/>
  <c r="AG28" i="18" s="1"/>
  <c r="P30" i="18"/>
  <c r="Z30" i="18" s="1"/>
  <c r="U31" i="18"/>
  <c r="AE31" i="18" s="1"/>
  <c r="T60" i="18"/>
  <c r="AD60" i="18" s="1"/>
  <c r="W65" i="18"/>
  <c r="AG65" i="18" s="1"/>
  <c r="AE27" i="18"/>
  <c r="AF53" i="18"/>
  <c r="AX16" i="18"/>
  <c r="AM5" i="18" l="1"/>
  <c r="AL5" i="18"/>
  <c r="AP5" i="18"/>
  <c r="AN5" i="18"/>
  <c r="AO5" i="18"/>
  <c r="AO38" i="18"/>
  <c r="AJ15" i="18"/>
  <c r="AM16" i="18" s="1"/>
  <c r="AM27" i="18"/>
  <c r="AJ70" i="18"/>
  <c r="AJ26" i="18"/>
  <c r="AO27" i="18" s="1"/>
  <c r="AJ48" i="18"/>
  <c r="AM50" i="18" s="1"/>
  <c r="AJ37" i="18"/>
  <c r="AP60" i="18"/>
  <c r="AL60" i="18"/>
  <c r="AP38" i="18"/>
  <c r="AK9" i="18"/>
  <c r="AN60" i="18"/>
  <c r="AP27" i="18"/>
  <c r="AO60" i="18"/>
  <c r="AM60" i="18"/>
  <c r="AM71" i="18"/>
  <c r="AM38" i="18"/>
  <c r="AM32" i="18"/>
  <c r="AP39" i="18"/>
  <c r="AM31" i="18"/>
  <c r="AO32" i="18"/>
  <c r="AK28" i="18"/>
  <c r="AK27" i="18"/>
  <c r="AK29" i="18"/>
  <c r="AM40" i="18"/>
  <c r="AM43" i="18"/>
  <c r="AK40" i="18"/>
  <c r="AN41" i="18"/>
  <c r="AK39" i="18"/>
  <c r="AO40" i="18"/>
  <c r="AP40" i="18"/>
  <c r="AN43" i="18"/>
  <c r="AM75" i="18"/>
  <c r="AK75" i="18"/>
  <c r="AN74" i="18"/>
  <c r="AN72" i="18"/>
  <c r="AL73" i="18"/>
  <c r="AL75" i="18"/>
  <c r="AP73" i="18"/>
  <c r="AP72" i="18"/>
  <c r="AP6" i="18"/>
  <c r="AM18" i="18"/>
  <c r="AP41" i="18"/>
  <c r="AK6" i="18"/>
  <c r="AO6" i="18"/>
  <c r="AN9" i="18"/>
  <c r="AO41" i="18"/>
  <c r="AM8" i="18"/>
  <c r="AM39" i="18"/>
  <c r="AP74" i="18"/>
  <c r="AO9" i="18"/>
  <c r="AL30" i="18"/>
  <c r="AK5" i="18"/>
  <c r="AK7" i="18"/>
  <c r="AL6" i="18"/>
  <c r="AK8" i="18"/>
  <c r="AP8" i="18"/>
  <c r="AN7" i="18"/>
  <c r="AM6" i="18"/>
  <c r="AN10" i="18"/>
  <c r="AP30" i="18"/>
  <c r="AK76" i="18"/>
  <c r="AO73" i="18"/>
  <c r="AL8" i="18"/>
  <c r="AN6" i="18"/>
  <c r="AL9" i="18"/>
  <c r="AL10" i="18"/>
  <c r="AM28" i="18"/>
  <c r="AK32" i="18"/>
  <c r="AP42" i="18"/>
  <c r="AM19" i="18"/>
  <c r="AO10" i="18"/>
  <c r="AN8" i="18"/>
  <c r="AM10" i="18"/>
  <c r="AK31" i="18"/>
  <c r="AK41" i="18"/>
  <c r="AM9" i="18"/>
  <c r="AO43" i="18"/>
  <c r="AO18" i="18"/>
  <c r="AL19" i="18"/>
  <c r="AO28" i="18"/>
  <c r="AM20" i="18"/>
  <c r="AO7" i="18"/>
  <c r="AP9" i="18"/>
  <c r="AM41" i="18"/>
  <c r="AP7" i="18"/>
  <c r="AO64" i="18"/>
  <c r="AO8" i="18"/>
  <c r="AN29" i="18"/>
  <c r="AK10" i="18"/>
  <c r="AP28" i="18"/>
  <c r="AP31" i="18"/>
  <c r="AM7" i="18"/>
  <c r="AL7" i="18"/>
  <c r="AL20" i="18" l="1"/>
  <c r="AK20" i="18"/>
  <c r="AM49" i="18"/>
  <c r="AN71" i="18"/>
  <c r="AL71" i="18"/>
  <c r="AO19" i="18"/>
  <c r="AK19" i="18"/>
  <c r="AL16" i="18"/>
  <c r="AT17" i="18" s="1"/>
  <c r="AL49" i="18"/>
  <c r="AO21" i="18"/>
  <c r="AL18" i="18"/>
  <c r="AK71" i="18"/>
  <c r="AM76" i="18"/>
  <c r="AP71" i="18"/>
  <c r="AX11" i="18" s="1"/>
  <c r="AN18" i="18"/>
  <c r="AL72" i="18"/>
  <c r="AT22" i="18" s="1"/>
  <c r="AO16" i="18"/>
  <c r="AO71" i="18"/>
  <c r="AN20" i="18"/>
  <c r="AN49" i="18"/>
  <c r="AK30" i="18"/>
  <c r="AM29" i="18"/>
  <c r="AN75" i="18"/>
  <c r="AO29" i="18"/>
  <c r="AW18" i="18" s="1"/>
  <c r="AL27" i="18"/>
  <c r="AO49" i="18"/>
  <c r="AM21" i="18"/>
  <c r="AN17" i="18"/>
  <c r="AP20" i="18"/>
  <c r="AX17" i="18" s="1"/>
  <c r="AX28" i="18" s="1"/>
  <c r="AP49" i="18"/>
  <c r="AO31" i="18"/>
  <c r="AK74" i="18"/>
  <c r="AN76" i="18"/>
  <c r="AL76" i="18"/>
  <c r="AO75" i="18"/>
  <c r="AP29" i="18"/>
  <c r="AP18" i="18"/>
  <c r="AN28" i="18"/>
  <c r="AP17" i="18"/>
  <c r="AX6" i="18" s="1"/>
  <c r="AL29" i="18"/>
  <c r="AL17" i="18"/>
  <c r="AL28" i="18"/>
  <c r="AN30" i="18"/>
  <c r="AM30" i="18"/>
  <c r="AU18" i="18" s="1"/>
  <c r="AO30" i="18"/>
  <c r="AO17" i="18"/>
  <c r="AK73" i="18"/>
  <c r="AL31" i="18"/>
  <c r="AN27" i="18"/>
  <c r="AP16" i="18"/>
  <c r="AN16" i="18"/>
  <c r="AK17" i="18"/>
  <c r="AM17" i="18"/>
  <c r="AU17" i="18" s="1"/>
  <c r="AN32" i="18"/>
  <c r="AO72" i="18"/>
  <c r="AL32" i="18"/>
  <c r="AN38" i="18"/>
  <c r="AL38" i="18"/>
  <c r="AK72" i="18"/>
  <c r="AS22" i="18" s="1"/>
  <c r="AL74" i="18"/>
  <c r="AT11" i="18" s="1"/>
  <c r="AO76" i="18"/>
  <c r="AO74" i="18"/>
  <c r="AN73" i="18"/>
  <c r="AM74" i="18"/>
  <c r="AP75" i="18"/>
  <c r="AM72" i="18"/>
  <c r="AM73" i="18"/>
  <c r="AK42" i="18"/>
  <c r="AS19" i="18" s="1"/>
  <c r="AL43" i="18"/>
  <c r="AN31" i="18"/>
  <c r="AP19" i="18"/>
  <c r="AO20" i="18"/>
  <c r="AK16" i="18"/>
  <c r="AK21" i="18"/>
  <c r="AL21" i="18"/>
  <c r="AK18" i="18"/>
  <c r="AN62" i="18"/>
  <c r="AN51" i="18"/>
  <c r="AN42" i="18"/>
  <c r="AL42" i="18"/>
  <c r="AK52" i="18"/>
  <c r="AM42" i="18"/>
  <c r="AK38" i="18"/>
  <c r="AL51" i="18"/>
  <c r="AL39" i="18"/>
  <c r="AO42" i="18"/>
  <c r="AW19" i="18" s="1"/>
  <c r="AN50" i="18"/>
  <c r="AN40" i="18"/>
  <c r="AL41" i="18"/>
  <c r="AL40" i="18"/>
  <c r="AL64" i="18"/>
  <c r="AK50" i="18"/>
  <c r="AN54" i="18"/>
  <c r="AK43" i="18"/>
  <c r="AO39" i="18"/>
  <c r="AL50" i="18"/>
  <c r="AN21" i="18"/>
  <c r="AP53" i="18"/>
  <c r="AW5" i="18"/>
  <c r="AW27" i="18" s="1"/>
  <c r="AM52" i="18"/>
  <c r="AN65" i="18"/>
  <c r="AN19" i="18"/>
  <c r="AP50" i="18"/>
  <c r="AN39" i="18"/>
  <c r="AP63" i="18"/>
  <c r="AK54" i="18"/>
  <c r="AO54" i="18"/>
  <c r="AO53" i="18"/>
  <c r="AN53" i="18"/>
  <c r="AO61" i="18"/>
  <c r="AK61" i="18"/>
  <c r="AO62" i="18"/>
  <c r="AU5" i="18"/>
  <c r="AU27" i="18" s="1"/>
  <c r="AM61" i="18"/>
  <c r="AN63" i="18"/>
  <c r="AM63" i="18"/>
  <c r="AT18" i="18"/>
  <c r="AT7" i="18"/>
  <c r="AN61" i="18"/>
  <c r="AL61" i="18"/>
  <c r="AL62" i="18"/>
  <c r="AX19" i="18"/>
  <c r="AX8" i="18"/>
  <c r="AK62" i="18"/>
  <c r="AX18" i="18"/>
  <c r="AX7" i="18"/>
  <c r="AK60" i="18"/>
  <c r="AU19" i="18"/>
  <c r="AU8" i="18"/>
  <c r="AW11" i="18"/>
  <c r="AW22" i="18"/>
  <c r="AN64" i="18"/>
  <c r="AM54" i="18"/>
  <c r="AN52" i="18"/>
  <c r="AM53" i="18"/>
  <c r="AK53" i="18"/>
  <c r="AL52" i="18"/>
  <c r="AM51" i="18"/>
  <c r="AL54" i="18"/>
  <c r="AK51" i="18"/>
  <c r="AP51" i="18"/>
  <c r="AM62" i="18"/>
  <c r="AO52" i="18"/>
  <c r="AK49" i="18"/>
  <c r="AL53" i="18"/>
  <c r="AM64" i="18"/>
  <c r="AU22" i="18"/>
  <c r="AP52" i="18"/>
  <c r="AT5" i="18"/>
  <c r="AT27" i="18" s="1"/>
  <c r="AO65" i="18"/>
  <c r="AX5" i="18"/>
  <c r="AX27" i="18" s="1"/>
  <c r="AS18" i="18"/>
  <c r="AS7" i="18"/>
  <c r="AK64" i="18"/>
  <c r="AP64" i="18"/>
  <c r="AP61" i="18"/>
  <c r="AL63" i="18"/>
  <c r="AO51" i="18"/>
  <c r="AL65" i="18"/>
  <c r="AO50" i="18"/>
  <c r="AV18" i="18"/>
  <c r="AP62" i="18"/>
  <c r="AM65" i="18"/>
  <c r="AS5" i="18"/>
  <c r="AS16" i="18"/>
  <c r="AO63" i="18"/>
  <c r="AK65" i="18"/>
  <c r="AK63" i="18"/>
  <c r="AV5" i="18"/>
  <c r="AV27" i="18" s="1"/>
  <c r="AW6" i="18" l="1"/>
  <c r="AV7" i="18"/>
  <c r="AS11" i="18"/>
  <c r="AW7" i="18"/>
  <c r="AU7" i="18"/>
  <c r="AU29" i="18" s="1"/>
  <c r="AX22" i="18"/>
  <c r="AS6" i="18"/>
  <c r="AU11" i="18"/>
  <c r="AU33" i="18" s="1"/>
  <c r="AT8" i="18"/>
  <c r="AS8" i="18"/>
  <c r="AS30" i="18" s="1"/>
  <c r="AT29" i="18"/>
  <c r="AW17" i="18"/>
  <c r="AW28" i="18" s="1"/>
  <c r="AV6" i="18"/>
  <c r="AS17" i="18"/>
  <c r="AS28" i="18" s="1"/>
  <c r="AV22" i="18"/>
  <c r="AV19" i="18"/>
  <c r="AT19" i="18"/>
  <c r="AW8" i="18"/>
  <c r="AW30" i="18" s="1"/>
  <c r="AU6" i="18"/>
  <c r="AU28" i="18" s="1"/>
  <c r="AT6" i="18"/>
  <c r="AT28" i="18" s="1"/>
  <c r="AV17" i="18"/>
  <c r="AV8" i="18"/>
  <c r="AU10" i="18"/>
  <c r="AX20" i="18"/>
  <c r="AT21" i="18"/>
  <c r="AU9" i="18"/>
  <c r="AT20" i="18"/>
  <c r="AX30" i="18"/>
  <c r="AU21" i="18"/>
  <c r="AV11" i="18"/>
  <c r="AW21" i="18"/>
  <c r="AT9" i="18"/>
  <c r="AS29" i="18"/>
  <c r="AW33" i="18"/>
  <c r="AS33" i="18"/>
  <c r="AW29" i="18"/>
  <c r="AU20" i="18"/>
  <c r="AX33" i="18"/>
  <c r="AX21" i="18"/>
  <c r="AX10" i="18"/>
  <c r="AX9" i="18"/>
  <c r="AS20" i="18"/>
  <c r="AS9" i="18"/>
  <c r="AV20" i="18"/>
  <c r="AV9" i="18"/>
  <c r="AX29" i="18"/>
  <c r="AT10" i="18"/>
  <c r="AW10" i="18"/>
  <c r="AT33" i="18"/>
  <c r="AV29" i="18"/>
  <c r="AS27" i="18"/>
  <c r="AW20" i="18"/>
  <c r="AW9" i="18"/>
  <c r="AU30" i="18"/>
  <c r="AV21" i="18"/>
  <c r="AV10" i="18"/>
  <c r="AS10" i="18"/>
  <c r="AS21" i="18"/>
  <c r="AV28" i="18" l="1"/>
  <c r="AU31" i="18"/>
  <c r="AT30" i="18"/>
  <c r="AV33" i="18"/>
  <c r="AV30" i="18"/>
  <c r="AU32" i="18"/>
  <c r="AT31" i="18"/>
  <c r="AX31" i="18"/>
  <c r="AT32" i="18"/>
  <c r="AW32" i="18"/>
  <c r="AV32" i="18"/>
  <c r="AW31" i="18"/>
  <c r="AV31" i="18"/>
  <c r="AS32" i="18"/>
  <c r="AS31" i="18"/>
  <c r="AX32" i="18"/>
</calcChain>
</file>

<file path=xl/sharedStrings.xml><?xml version="1.0" encoding="utf-8"?>
<sst xmlns="http://schemas.openxmlformats.org/spreadsheetml/2006/main" count="1300" uniqueCount="173">
  <si>
    <t>Default, [ RLU ]</t>
  </si>
  <si>
    <t>Time/Pos</t>
  </si>
  <si>
    <t>Time/SID</t>
  </si>
  <si>
    <t>A01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</si>
  <si>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</si>
  <si>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</si>
  <si>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</si>
  <si>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</si>
  <si>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</si>
  <si>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</si>
  <si>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</si>
  <si>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</si>
  <si>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</si>
  <si>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</si>
  <si>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</si>
  <si>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</si>
  <si>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</si>
  <si>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</si>
  <si>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</si>
  <si>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</si>
  <si>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</si>
  <si>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</si>
  <si>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</si>
  <si>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</si>
  <si>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</si>
  <si>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</si>
  <si>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</si>
  <si>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</si>
  <si>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</si>
  <si>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</si>
  <si>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</si>
  <si>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</si>
  <si>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</si>
  <si>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</si>
  <si>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</si>
  <si>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</si>
  <si>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</si>
  <si>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</si>
  <si>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</si>
  <si>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</si>
  <si>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</si>
  <si>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</si>
  <si>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</si>
  <si>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</si>
  <si>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</si>
  <si>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</si>
  <si>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</si>
  <si>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</si>
  <si>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</si>
  <si>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</si>
  <si>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</si>
  <si>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</si>
  <si>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</si>
  <si>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</si>
  <si>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</si>
  <si>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</si>
  <si>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</si>
  <si>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</si>
  <si>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</si>
  <si>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</si>
  <si>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</si>
  <si>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</si>
  <si>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</si>
  <si>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</si>
  <si>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</si>
  <si>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</si>
  <si>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</si>
  <si>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</si>
  <si>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</si>
  <si>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</si>
  <si>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</si>
  <si>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</si>
  <si>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</si>
  <si>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</si>
  <si>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</si>
  <si>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</si>
  <si>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</si>
  <si>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</si>
  <si>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</si>
  <si>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</si>
  <si>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</si>
  <si>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</si>
  <si>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</si>
  <si>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</si>
  <si>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</si>
  <si>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</si>
  <si>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</si>
  <si>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</si>
  <si>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</si>
  <si>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</si>
  <si>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</si>
  <si>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</si>
  <si>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</si>
  <si>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</si>
  <si>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</si>
  <si>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</si>
  <si>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</si>
  <si>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</si>
  <si>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</si>
  <si>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A</t>
  </si>
  <si>
    <t>B</t>
  </si>
  <si>
    <t>C</t>
  </si>
  <si>
    <t>D</t>
  </si>
  <si>
    <t>E</t>
  </si>
  <si>
    <t>F</t>
  </si>
  <si>
    <t>G</t>
  </si>
  <si>
    <t>H</t>
  </si>
  <si>
    <t>01:26:16</t>
  </si>
  <si>
    <t>12.07.202201:26:16Unknown User20220712_plate3_MT_PTX_SP_0hMTCellViability_Apoptosis_Lumin</t>
  </si>
  <si>
    <t>12:47:43</t>
  </si>
  <si>
    <t>12.07.202212:47:43Unknown Userplate3_MT_luminescence_PTX_SP_2MTCellViability_Apoptosis_Lumin</t>
  </si>
  <si>
    <t>22:43:56</t>
  </si>
  <si>
    <t>12.07.202222:43:56Unknown Userplate3_MT_luminescence_PTX_SP_2MTCellViability_Apoptosis_Lumin</t>
  </si>
  <si>
    <t>12:09:54</t>
  </si>
  <si>
    <t>13.07.202212:09:54Unknown Userplate3_MT_luminescence_PTX_SP_2MTCellViability_Apoptosis_Lumin</t>
  </si>
  <si>
    <t>23:22:29</t>
  </si>
  <si>
    <t>13.07.202223:22:29Unknown Userplate3_MT_luminescence_PTX_SP_2MTCellViability_Apoptosis_Lumin</t>
  </si>
  <si>
    <t>12:08:26</t>
  </si>
  <si>
    <t>14.07.202212:08:26Unknown Userplate3_MT_luminescence_PTX_SP_2MTCellViability_Apoptosis_Lumin</t>
  </si>
  <si>
    <t>20:39:08</t>
  </si>
  <si>
    <t>14.07.202220:39:08Unknown Userplate3_MT_luminescence_PTX_SP_2MTCellViability_Apoptosis_Lumin</t>
  </si>
  <si>
    <t xml:space="preserve">MT Cell Viability Assay </t>
  </si>
  <si>
    <t>more luminescence, more viability</t>
  </si>
  <si>
    <t>Date of intoxication:</t>
  </si>
  <si>
    <t>Measurement timepoints</t>
  </si>
  <si>
    <t>0h</t>
  </si>
  <si>
    <t>12h</t>
  </si>
  <si>
    <t>24h</t>
  </si>
  <si>
    <t>36h</t>
  </si>
  <si>
    <t>48h</t>
  </si>
  <si>
    <t>60h</t>
  </si>
  <si>
    <t>72h</t>
  </si>
  <si>
    <t>Reader:</t>
  </si>
  <si>
    <t>Berthold Luminometer</t>
  </si>
  <si>
    <t>Plate</t>
  </si>
  <si>
    <t>White plate with clear bottom (Greiner, Cat. No 655088)</t>
  </si>
  <si>
    <t>Plate 1</t>
  </si>
  <si>
    <t>Cells</t>
  </si>
  <si>
    <t>BIHi264-A iPSC-DSN</t>
  </si>
  <si>
    <t>Differentiation start date</t>
  </si>
  <si>
    <t>Seeded</t>
  </si>
  <si>
    <t>Density</t>
  </si>
  <si>
    <t>48,000/well</t>
  </si>
  <si>
    <t>Age of cells</t>
  </si>
  <si>
    <t>days</t>
  </si>
  <si>
    <t>Agent</t>
  </si>
  <si>
    <t>Remarks:</t>
  </si>
  <si>
    <t xml:space="preserve">Raw Data Transformed </t>
  </si>
  <si>
    <t>PBS</t>
  </si>
  <si>
    <t>DMSO/ DMSO</t>
  </si>
  <si>
    <t>PTX/ DMSO</t>
  </si>
  <si>
    <t>PTX/ SP600125 1µM</t>
  </si>
  <si>
    <t>PTX/ SP600125 10µM</t>
  </si>
  <si>
    <t>PTX/ SP600125 100µM</t>
  </si>
  <si>
    <t>DMSO/ SP600125 100µM</t>
  </si>
  <si>
    <t>Tox Control</t>
  </si>
  <si>
    <t>Empty</t>
  </si>
  <si>
    <t xml:space="preserve">PBS </t>
  </si>
  <si>
    <t>Mean</t>
  </si>
  <si>
    <t>Minus Empty Value</t>
  </si>
  <si>
    <t>Paclitaxel 100nM + SP600125 1µM / 10µM / 100µM</t>
  </si>
  <si>
    <t>Well G9 was fungi contaminated before the assay began</t>
  </si>
  <si>
    <t>Well F7 cells were clumped before the assay began</t>
  </si>
  <si>
    <t>Raw Values</t>
  </si>
  <si>
    <t>Percentage of 0h</t>
  </si>
  <si>
    <t>Percentage of Vehicle</t>
  </si>
  <si>
    <t>Final Data</t>
  </si>
  <si>
    <t>Mean vehicle</t>
  </si>
  <si>
    <t>(dark grey boxes are excluded in these calculations)</t>
  </si>
  <si>
    <t>both columns of DMSO/DMSO were combined</t>
  </si>
  <si>
    <t>Mean Empty</t>
  </si>
  <si>
    <t>Standard Deviation</t>
  </si>
  <si>
    <t>SD as %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</si>
</sst>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1" xfId="0" applyFont="1" applyBorder="1"/>
    <xf numFmtId="14" fontId="5" fillId="0" borderId="2" xfId="0" applyNumberFormat="1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Protection="1">
      <protection locked="0"/>
    </xf>
    <xf numFmtId="0" fontId="1" fillId="0" borderId="0" xfId="0" applyFont="1"/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0" fillId="3" borderId="0" xfId="0" applyFill="1"/>
    <xf numFmtId="0" fontId="2" fillId="3" borderId="0" xfId="0" applyFont="1" applyFill="1"/>
    <xf numFmtId="0" fontId="0" fillId="4" borderId="0" xfId="0" applyFill="1"/>
    <xf numFmtId="0" fontId="0" fillId="5" borderId="0" xfId="0" applyFill="1"/>
    <xf numFmtId="0" fontId="2" fillId="5" borderId="0" xfId="0" applyFont="1" applyFill="1"/>
    <xf numFmtId="0" fontId="0" fillId="6" borderId="0" xfId="0" applyFill="1"/>
    <xf numFmtId="0" fontId="2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297525</xdr:colOff>
      <xdr:row>1</xdr:row>
      <xdr:rowOff>0</xdr:rowOff>
    </xdr:from>
    <xdr:to>
      <xdr:col>16</xdr:col>
      <xdr:colOff>257175</xdr:colOff>
      <xdr:row>30</xdr:row>
      <xdr:rowOff>120825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55950" y="904500"/>
          <a:ext cx="5712000" cy="4284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</xdr:row>
          <xdr:rowOff>133350</xdr:rowOff>
        </xdr:from>
        <xdr:to>
          <xdr:col>58</xdr:col>
          <xdr:colOff>514350</xdr:colOff>
          <xdr:row>13</xdr:row>
          <xdr:rowOff>38100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"/>
  <sheetViews>
    <sheetView workbookViewId="0">
      <selection activeCell="F33" sqref="F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107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21</v>
      </c>
      <c r="E4" s="3" t="s">
        <v>122</v>
      </c>
    </row>
    <row r="5" spans="1:7" x14ac:dyDescent="0.25">
      <c r="A5" s="1" t="s">
        <v>4</v>
      </c>
      <c r="C5" s="1">
        <v>21</v>
      </c>
    </row>
    <row r="6" spans="1:7" x14ac:dyDescent="0.25">
      <c r="A6" s="1" t="s">
        <v>5</v>
      </c>
      <c r="C6" s="1">
        <v>14</v>
      </c>
    </row>
    <row r="7" spans="1:7" x14ac:dyDescent="0.25">
      <c r="A7" s="1" t="s">
        <v>6</v>
      </c>
      <c r="C7" s="1">
        <v>21</v>
      </c>
      <c r="E7" s="4"/>
    </row>
    <row r="8" spans="1:7" x14ac:dyDescent="0.25">
      <c r="A8" s="1" t="s">
        <v>7</v>
      </c>
      <c r="C8" s="1">
        <v>21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21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21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14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28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28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14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28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28</v>
      </c>
    </row>
    <row r="17" spans="1:19" x14ac:dyDescent="0.25">
      <c r="A17" s="1" t="s">
        <v>16</v>
      </c>
      <c r="C17" s="1">
        <v>21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21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21</v>
      </c>
    </row>
    <row r="20" spans="1:19" x14ac:dyDescent="0.25">
      <c r="A20" s="1" t="s">
        <v>19</v>
      </c>
      <c r="C20" s="1">
        <v>28</v>
      </c>
      <c r="E20" s="4" t="s">
        <v>136</v>
      </c>
      <c r="S20" s="1"/>
    </row>
    <row r="21" spans="1:19" x14ac:dyDescent="0.25">
      <c r="A21" s="1" t="s">
        <v>20</v>
      </c>
      <c r="C21" s="1">
        <v>787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2789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2832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2705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2902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2586</v>
      </c>
      <c r="S26" s="1"/>
    </row>
    <row r="27" spans="1:19" x14ac:dyDescent="0.25">
      <c r="A27" s="1" t="s">
        <v>26</v>
      </c>
      <c r="C27" s="1">
        <v>14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21</v>
      </c>
      <c r="F28" t="s">
        <v>161</v>
      </c>
    </row>
    <row r="29" spans="1:19" x14ac:dyDescent="0.25">
      <c r="A29" s="1" t="s">
        <v>28</v>
      </c>
      <c r="C29" s="1">
        <v>710</v>
      </c>
    </row>
    <row r="30" spans="1:19" x14ac:dyDescent="0.25">
      <c r="A30" s="1" t="s">
        <v>29</v>
      </c>
      <c r="C30" s="1">
        <v>2480</v>
      </c>
    </row>
    <row r="31" spans="1:19" x14ac:dyDescent="0.25">
      <c r="A31" s="1" t="s">
        <v>30</v>
      </c>
      <c r="C31" s="1">
        <v>2298</v>
      </c>
      <c r="E31" s="1"/>
    </row>
    <row r="32" spans="1:19" x14ac:dyDescent="0.25">
      <c r="A32" s="1" t="s">
        <v>31</v>
      </c>
      <c r="C32" s="1">
        <v>2551</v>
      </c>
      <c r="E32" s="1"/>
    </row>
    <row r="33" spans="1:18" ht="45" x14ac:dyDescent="0.25">
      <c r="A33" s="1" t="s">
        <v>32</v>
      </c>
      <c r="C33" s="1">
        <v>2712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393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21</v>
      </c>
      <c r="E35" s="1"/>
      <c r="F35" s="4" t="s">
        <v>99</v>
      </c>
      <c r="G35" s="14">
        <f t="shared" ref="G35:G42" si="0">C4</f>
        <v>21</v>
      </c>
      <c r="H35" s="14">
        <f t="shared" ref="H35:H42" si="1">C12</f>
        <v>28</v>
      </c>
      <c r="I35" s="14">
        <f t="shared" ref="I35:I42" si="2">C20</f>
        <v>28</v>
      </c>
      <c r="J35" s="14">
        <f t="shared" ref="J35:J42" si="3">C28</f>
        <v>21</v>
      </c>
      <c r="K35" s="14">
        <f t="shared" ref="K35:K42" si="4">C36</f>
        <v>28</v>
      </c>
      <c r="L35" s="14">
        <f t="shared" ref="L35:L42" si="5">C44</f>
        <v>28</v>
      </c>
      <c r="M35" s="14">
        <f t="shared" ref="M35:M42" si="6">C52</f>
        <v>21</v>
      </c>
      <c r="N35" s="14">
        <f t="shared" ref="N35:N42" si="7">C60</f>
        <v>21</v>
      </c>
      <c r="O35" s="14">
        <f t="shared" ref="O35:O42" si="8">C68</f>
        <v>28</v>
      </c>
      <c r="P35" s="14">
        <f t="shared" ref="P35:P42" si="9">C76</f>
        <v>14</v>
      </c>
      <c r="Q35" s="14">
        <f t="shared" ref="Q35:Q42" si="10">C84</f>
        <v>14</v>
      </c>
      <c r="R35" s="14">
        <f t="shared" ref="R35:R42" si="11">C92</f>
        <v>14</v>
      </c>
    </row>
    <row r="36" spans="1:18" x14ac:dyDescent="0.25">
      <c r="A36" s="1" t="s">
        <v>35</v>
      </c>
      <c r="C36" s="1">
        <v>28</v>
      </c>
      <c r="E36" s="1"/>
      <c r="F36" s="4" t="s">
        <v>100</v>
      </c>
      <c r="G36" s="14">
        <f t="shared" si="0"/>
        <v>21</v>
      </c>
      <c r="H36" s="14">
        <f t="shared" si="1"/>
        <v>28</v>
      </c>
      <c r="I36" s="1">
        <f t="shared" si="2"/>
        <v>787</v>
      </c>
      <c r="J36" s="1">
        <f t="shared" si="3"/>
        <v>710</v>
      </c>
      <c r="K36" s="1">
        <f t="shared" si="4"/>
        <v>1771</v>
      </c>
      <c r="L36" s="1">
        <f t="shared" si="5"/>
        <v>1089</v>
      </c>
      <c r="M36" s="1">
        <f t="shared" si="6"/>
        <v>2438</v>
      </c>
      <c r="N36" s="1">
        <f t="shared" si="7"/>
        <v>998</v>
      </c>
      <c r="O36" s="1">
        <f t="shared" si="8"/>
        <v>21</v>
      </c>
      <c r="P36" s="1">
        <f t="shared" si="9"/>
        <v>2157</v>
      </c>
      <c r="Q36" s="1">
        <f t="shared" si="10"/>
        <v>84</v>
      </c>
      <c r="R36" s="14">
        <f t="shared" si="11"/>
        <v>21</v>
      </c>
    </row>
    <row r="37" spans="1:18" x14ac:dyDescent="0.25">
      <c r="A37" s="1" t="s">
        <v>36</v>
      </c>
      <c r="C37" s="1">
        <v>1771</v>
      </c>
      <c r="E37" s="1"/>
      <c r="F37" s="4" t="s">
        <v>101</v>
      </c>
      <c r="G37" s="14">
        <f t="shared" si="0"/>
        <v>14</v>
      </c>
      <c r="H37" s="14">
        <f t="shared" si="1"/>
        <v>14</v>
      </c>
      <c r="I37" s="1">
        <f t="shared" si="2"/>
        <v>2789</v>
      </c>
      <c r="J37" s="1">
        <f t="shared" si="3"/>
        <v>2480</v>
      </c>
      <c r="K37" s="1">
        <f t="shared" si="4"/>
        <v>1637</v>
      </c>
      <c r="L37" s="1">
        <f t="shared" si="5"/>
        <v>1124</v>
      </c>
      <c r="M37" s="1">
        <f t="shared" si="6"/>
        <v>2438</v>
      </c>
      <c r="N37" s="1">
        <f t="shared" si="7"/>
        <v>991</v>
      </c>
      <c r="O37" s="1">
        <f t="shared" si="8"/>
        <v>49</v>
      </c>
      <c r="P37" s="1">
        <f t="shared" si="9"/>
        <v>2375</v>
      </c>
      <c r="Q37" s="1">
        <f t="shared" si="10"/>
        <v>84</v>
      </c>
      <c r="R37" s="14">
        <f t="shared" si="11"/>
        <v>14</v>
      </c>
    </row>
    <row r="38" spans="1:18" x14ac:dyDescent="0.25">
      <c r="A38" s="1" t="s">
        <v>37</v>
      </c>
      <c r="C38" s="1">
        <v>1637</v>
      </c>
      <c r="E38" s="1"/>
      <c r="F38" s="4" t="s">
        <v>102</v>
      </c>
      <c r="G38" s="14">
        <f t="shared" si="0"/>
        <v>21</v>
      </c>
      <c r="H38" s="14">
        <f t="shared" si="1"/>
        <v>28</v>
      </c>
      <c r="I38" s="1">
        <f t="shared" si="2"/>
        <v>2832</v>
      </c>
      <c r="J38" s="1">
        <f t="shared" si="3"/>
        <v>2298</v>
      </c>
      <c r="K38" s="1">
        <f t="shared" si="4"/>
        <v>1771</v>
      </c>
      <c r="L38" s="1">
        <f t="shared" si="5"/>
        <v>977</v>
      </c>
      <c r="M38" s="1">
        <f t="shared" si="6"/>
        <v>2066</v>
      </c>
      <c r="N38" s="1">
        <f t="shared" si="7"/>
        <v>850</v>
      </c>
      <c r="O38" s="1">
        <f t="shared" si="8"/>
        <v>49</v>
      </c>
      <c r="P38" s="1">
        <f t="shared" si="9"/>
        <v>2094</v>
      </c>
      <c r="Q38" s="1">
        <f t="shared" si="10"/>
        <v>91</v>
      </c>
      <c r="R38" s="14">
        <f t="shared" si="11"/>
        <v>21</v>
      </c>
    </row>
    <row r="39" spans="1:18" x14ac:dyDescent="0.25">
      <c r="A39" s="1" t="s">
        <v>38</v>
      </c>
      <c r="C39" s="1">
        <v>1771</v>
      </c>
      <c r="E39" s="1"/>
      <c r="F39" s="4" t="s">
        <v>103</v>
      </c>
      <c r="G39" s="14">
        <f t="shared" si="0"/>
        <v>21</v>
      </c>
      <c r="H39" s="14">
        <f t="shared" si="1"/>
        <v>28</v>
      </c>
      <c r="I39" s="1">
        <f t="shared" si="2"/>
        <v>2705</v>
      </c>
      <c r="J39" s="1">
        <f t="shared" si="3"/>
        <v>2551</v>
      </c>
      <c r="K39" s="1">
        <f t="shared" si="4"/>
        <v>1750</v>
      </c>
      <c r="L39" s="1">
        <f t="shared" si="5"/>
        <v>1040</v>
      </c>
      <c r="M39" s="1">
        <f t="shared" si="6"/>
        <v>2438</v>
      </c>
      <c r="N39" s="1">
        <f t="shared" si="7"/>
        <v>1033</v>
      </c>
      <c r="O39" s="1">
        <f t="shared" si="8"/>
        <v>63</v>
      </c>
      <c r="P39" s="1">
        <f t="shared" si="9"/>
        <v>2684</v>
      </c>
      <c r="Q39" s="1">
        <f t="shared" si="10"/>
        <v>77</v>
      </c>
      <c r="R39" s="14">
        <f t="shared" si="11"/>
        <v>28</v>
      </c>
    </row>
    <row r="40" spans="1:18" x14ac:dyDescent="0.25">
      <c r="A40" s="1" t="s">
        <v>39</v>
      </c>
      <c r="C40" s="1">
        <v>1750</v>
      </c>
      <c r="E40" s="1"/>
      <c r="F40" s="4" t="s">
        <v>104</v>
      </c>
      <c r="G40" s="14">
        <f t="shared" si="0"/>
        <v>21</v>
      </c>
      <c r="H40" s="14">
        <f t="shared" si="1"/>
        <v>21</v>
      </c>
      <c r="I40" s="1">
        <f t="shared" si="2"/>
        <v>2902</v>
      </c>
      <c r="J40" s="1">
        <f t="shared" si="3"/>
        <v>2712</v>
      </c>
      <c r="K40" s="1">
        <f t="shared" si="4"/>
        <v>2003</v>
      </c>
      <c r="L40" s="1">
        <f t="shared" si="5"/>
        <v>1187</v>
      </c>
      <c r="M40" s="1">
        <f t="shared" si="6"/>
        <v>2080</v>
      </c>
      <c r="N40" s="1">
        <f t="shared" si="7"/>
        <v>808</v>
      </c>
      <c r="O40" s="1">
        <f t="shared" si="8"/>
        <v>35</v>
      </c>
      <c r="P40" s="1">
        <f t="shared" si="9"/>
        <v>2621</v>
      </c>
      <c r="Q40" s="1">
        <f t="shared" si="10"/>
        <v>84</v>
      </c>
      <c r="R40" s="14">
        <f t="shared" si="11"/>
        <v>14</v>
      </c>
    </row>
    <row r="41" spans="1:18" x14ac:dyDescent="0.25">
      <c r="A41" s="1" t="s">
        <v>40</v>
      </c>
      <c r="C41" s="1">
        <v>2003</v>
      </c>
      <c r="E41" s="1"/>
      <c r="F41" s="4" t="s">
        <v>105</v>
      </c>
      <c r="G41" s="14">
        <f t="shared" si="0"/>
        <v>21</v>
      </c>
      <c r="H41" s="14">
        <f t="shared" si="1"/>
        <v>21</v>
      </c>
      <c r="I41" s="1">
        <f t="shared" si="2"/>
        <v>2586</v>
      </c>
      <c r="J41" s="1">
        <f t="shared" si="3"/>
        <v>393</v>
      </c>
      <c r="K41" s="1">
        <f t="shared" si="4"/>
        <v>2115</v>
      </c>
      <c r="L41" s="1">
        <f t="shared" si="5"/>
        <v>1321</v>
      </c>
      <c r="M41" s="1">
        <f t="shared" si="6"/>
        <v>2241</v>
      </c>
      <c r="N41" s="1">
        <f t="shared" si="7"/>
        <v>942</v>
      </c>
      <c r="O41" s="1">
        <f t="shared" si="8"/>
        <v>42</v>
      </c>
      <c r="P41" s="1">
        <f t="shared" si="9"/>
        <v>963</v>
      </c>
      <c r="Q41" s="1">
        <f t="shared" si="10"/>
        <v>98</v>
      </c>
      <c r="R41" s="14">
        <f t="shared" si="11"/>
        <v>21</v>
      </c>
    </row>
    <row r="42" spans="1:18" x14ac:dyDescent="0.25">
      <c r="A42" s="1" t="s">
        <v>41</v>
      </c>
      <c r="C42" s="1">
        <v>2115</v>
      </c>
      <c r="E42" s="1"/>
      <c r="F42" s="4" t="s">
        <v>106</v>
      </c>
      <c r="G42" s="14">
        <f t="shared" si="0"/>
        <v>14</v>
      </c>
      <c r="H42" s="14">
        <f t="shared" si="1"/>
        <v>21</v>
      </c>
      <c r="I42" s="14">
        <f t="shared" si="2"/>
        <v>14</v>
      </c>
      <c r="J42" s="14">
        <f t="shared" si="3"/>
        <v>21</v>
      </c>
      <c r="K42" s="14">
        <f t="shared" si="4"/>
        <v>14</v>
      </c>
      <c r="L42" s="14">
        <f t="shared" si="5"/>
        <v>21</v>
      </c>
      <c r="M42" s="14">
        <f t="shared" si="6"/>
        <v>14</v>
      </c>
      <c r="N42" s="14">
        <f t="shared" si="7"/>
        <v>14</v>
      </c>
      <c r="O42" s="14">
        <f t="shared" si="8"/>
        <v>21</v>
      </c>
      <c r="P42" s="14">
        <f t="shared" si="9"/>
        <v>14</v>
      </c>
      <c r="Q42" s="14">
        <f t="shared" si="10"/>
        <v>14</v>
      </c>
      <c r="R42" s="14">
        <f t="shared" si="11"/>
        <v>21</v>
      </c>
    </row>
    <row r="43" spans="1:18" x14ac:dyDescent="0.25">
      <c r="A43" s="1" t="s">
        <v>42</v>
      </c>
      <c r="C43" s="1">
        <v>14</v>
      </c>
      <c r="E43" s="1"/>
    </row>
    <row r="44" spans="1:18" x14ac:dyDescent="0.25">
      <c r="A44" s="1" t="s">
        <v>43</v>
      </c>
      <c r="C44" s="1">
        <v>28</v>
      </c>
    </row>
    <row r="45" spans="1:18" x14ac:dyDescent="0.25">
      <c r="A45" s="1" t="s">
        <v>44</v>
      </c>
      <c r="C45" s="1">
        <v>1089</v>
      </c>
    </row>
    <row r="46" spans="1:18" x14ac:dyDescent="0.25">
      <c r="A46" s="1" t="s">
        <v>45</v>
      </c>
      <c r="C46" s="1">
        <v>1124</v>
      </c>
    </row>
    <row r="47" spans="1:18" x14ac:dyDescent="0.25">
      <c r="A47" s="1" t="s">
        <v>46</v>
      </c>
      <c r="C47" s="1">
        <v>977</v>
      </c>
    </row>
    <row r="48" spans="1:18" x14ac:dyDescent="0.25">
      <c r="A48" s="1" t="s">
        <v>47</v>
      </c>
      <c r="C48" s="1">
        <v>1040</v>
      </c>
    </row>
    <row r="49" spans="1:3" x14ac:dyDescent="0.25">
      <c r="A49" s="1" t="s">
        <v>48</v>
      </c>
      <c r="C49" s="1">
        <v>1187</v>
      </c>
    </row>
    <row r="50" spans="1:3" x14ac:dyDescent="0.25">
      <c r="A50" s="1" t="s">
        <v>49</v>
      </c>
      <c r="C50" s="1">
        <v>1321</v>
      </c>
    </row>
    <row r="51" spans="1:3" x14ac:dyDescent="0.25">
      <c r="A51" s="1" t="s">
        <v>50</v>
      </c>
      <c r="C51" s="1">
        <v>21</v>
      </c>
    </row>
    <row r="52" spans="1:3" x14ac:dyDescent="0.25">
      <c r="A52" s="1" t="s">
        <v>51</v>
      </c>
      <c r="C52" s="1">
        <v>21</v>
      </c>
    </row>
    <row r="53" spans="1:3" x14ac:dyDescent="0.25">
      <c r="A53" s="1" t="s">
        <v>52</v>
      </c>
      <c r="C53" s="1">
        <v>2438</v>
      </c>
    </row>
    <row r="54" spans="1:3" x14ac:dyDescent="0.25">
      <c r="A54" s="1" t="s">
        <v>53</v>
      </c>
      <c r="C54" s="1">
        <v>2438</v>
      </c>
    </row>
    <row r="55" spans="1:3" x14ac:dyDescent="0.25">
      <c r="A55" s="1" t="s">
        <v>54</v>
      </c>
      <c r="C55" s="1">
        <v>2066</v>
      </c>
    </row>
    <row r="56" spans="1:3" x14ac:dyDescent="0.25">
      <c r="A56" s="1" t="s">
        <v>55</v>
      </c>
      <c r="C56" s="1">
        <v>2438</v>
      </c>
    </row>
    <row r="57" spans="1:3" x14ac:dyDescent="0.25">
      <c r="A57" s="1" t="s">
        <v>56</v>
      </c>
      <c r="C57" s="1">
        <v>2080</v>
      </c>
    </row>
    <row r="58" spans="1:3" x14ac:dyDescent="0.25">
      <c r="A58" s="1" t="s">
        <v>57</v>
      </c>
      <c r="C58" s="1">
        <v>2241</v>
      </c>
    </row>
    <row r="59" spans="1:3" x14ac:dyDescent="0.25">
      <c r="A59" s="1" t="s">
        <v>58</v>
      </c>
      <c r="C59" s="1">
        <v>14</v>
      </c>
    </row>
    <row r="60" spans="1:3" x14ac:dyDescent="0.25">
      <c r="A60" s="1" t="s">
        <v>59</v>
      </c>
      <c r="C60" s="1">
        <v>21</v>
      </c>
    </row>
    <row r="61" spans="1:3" x14ac:dyDescent="0.25">
      <c r="A61" s="1" t="s">
        <v>60</v>
      </c>
      <c r="C61" s="1">
        <v>998</v>
      </c>
    </row>
    <row r="62" spans="1:3" x14ac:dyDescent="0.25">
      <c r="A62" s="1" t="s">
        <v>61</v>
      </c>
      <c r="C62" s="1">
        <v>991</v>
      </c>
    </row>
    <row r="63" spans="1:3" x14ac:dyDescent="0.25">
      <c r="A63" s="1" t="s">
        <v>62</v>
      </c>
      <c r="C63" s="1">
        <v>850</v>
      </c>
    </row>
    <row r="64" spans="1:3" x14ac:dyDescent="0.25">
      <c r="A64" s="1" t="s">
        <v>63</v>
      </c>
      <c r="C64" s="1">
        <v>1033</v>
      </c>
    </row>
    <row r="65" spans="1:3" x14ac:dyDescent="0.25">
      <c r="A65" s="1" t="s">
        <v>64</v>
      </c>
      <c r="C65" s="1">
        <v>808</v>
      </c>
    </row>
    <row r="66" spans="1:3" x14ac:dyDescent="0.25">
      <c r="A66" s="1" t="s">
        <v>65</v>
      </c>
      <c r="C66" s="1">
        <v>942</v>
      </c>
    </row>
    <row r="67" spans="1:3" x14ac:dyDescent="0.25">
      <c r="A67" s="1" t="s">
        <v>66</v>
      </c>
      <c r="C67" s="1">
        <v>14</v>
      </c>
    </row>
    <row r="68" spans="1:3" x14ac:dyDescent="0.25">
      <c r="A68" s="1" t="s">
        <v>67</v>
      </c>
      <c r="C68" s="1">
        <v>28</v>
      </c>
    </row>
    <row r="69" spans="1:3" x14ac:dyDescent="0.25">
      <c r="A69" s="1" t="s">
        <v>68</v>
      </c>
      <c r="C69" s="1">
        <v>21</v>
      </c>
    </row>
    <row r="70" spans="1:3" x14ac:dyDescent="0.25">
      <c r="A70" s="1" t="s">
        <v>69</v>
      </c>
      <c r="C70" s="1">
        <v>49</v>
      </c>
    </row>
    <row r="71" spans="1:3" x14ac:dyDescent="0.25">
      <c r="A71" s="1" t="s">
        <v>70</v>
      </c>
      <c r="C71" s="1">
        <v>49</v>
      </c>
    </row>
    <row r="72" spans="1:3" x14ac:dyDescent="0.25">
      <c r="A72" s="1" t="s">
        <v>71</v>
      </c>
      <c r="C72" s="1">
        <v>63</v>
      </c>
    </row>
    <row r="73" spans="1:3" x14ac:dyDescent="0.25">
      <c r="A73" s="1" t="s">
        <v>72</v>
      </c>
      <c r="C73" s="1">
        <v>35</v>
      </c>
    </row>
    <row r="74" spans="1:3" x14ac:dyDescent="0.25">
      <c r="A74" s="1" t="s">
        <v>73</v>
      </c>
      <c r="C74" s="1">
        <v>42</v>
      </c>
    </row>
    <row r="75" spans="1:3" x14ac:dyDescent="0.25">
      <c r="A75" s="1" t="s">
        <v>74</v>
      </c>
      <c r="C75" s="1">
        <v>21</v>
      </c>
    </row>
    <row r="76" spans="1:3" x14ac:dyDescent="0.25">
      <c r="A76" s="1" t="s">
        <v>75</v>
      </c>
      <c r="C76" s="1">
        <v>14</v>
      </c>
    </row>
    <row r="77" spans="1:3" x14ac:dyDescent="0.25">
      <c r="A77" s="1" t="s">
        <v>76</v>
      </c>
      <c r="C77" s="1">
        <v>2157</v>
      </c>
    </row>
    <row r="78" spans="1:3" x14ac:dyDescent="0.25">
      <c r="A78" s="1" t="s">
        <v>77</v>
      </c>
      <c r="C78" s="1">
        <v>2375</v>
      </c>
    </row>
    <row r="79" spans="1:3" x14ac:dyDescent="0.25">
      <c r="A79" s="1" t="s">
        <v>78</v>
      </c>
      <c r="C79" s="1">
        <v>2094</v>
      </c>
    </row>
    <row r="80" spans="1:3" x14ac:dyDescent="0.25">
      <c r="A80" s="1" t="s">
        <v>79</v>
      </c>
      <c r="C80" s="1">
        <v>2684</v>
      </c>
    </row>
    <row r="81" spans="1:3" x14ac:dyDescent="0.25">
      <c r="A81" s="1" t="s">
        <v>80</v>
      </c>
      <c r="C81" s="1">
        <v>2621</v>
      </c>
    </row>
    <row r="82" spans="1:3" x14ac:dyDescent="0.25">
      <c r="A82" s="1" t="s">
        <v>81</v>
      </c>
      <c r="C82" s="1">
        <v>963</v>
      </c>
    </row>
    <row r="83" spans="1:3" x14ac:dyDescent="0.25">
      <c r="A83" s="1" t="s">
        <v>82</v>
      </c>
      <c r="C83" s="1">
        <v>14</v>
      </c>
    </row>
    <row r="84" spans="1:3" x14ac:dyDescent="0.25">
      <c r="A84" s="1" t="s">
        <v>83</v>
      </c>
      <c r="C84" s="1">
        <v>14</v>
      </c>
    </row>
    <row r="85" spans="1:3" x14ac:dyDescent="0.25">
      <c r="A85" s="1" t="s">
        <v>84</v>
      </c>
      <c r="C85" s="1">
        <v>84</v>
      </c>
    </row>
    <row r="86" spans="1:3" x14ac:dyDescent="0.25">
      <c r="A86" s="1" t="s">
        <v>85</v>
      </c>
      <c r="C86" s="1">
        <v>84</v>
      </c>
    </row>
    <row r="87" spans="1:3" x14ac:dyDescent="0.25">
      <c r="A87" s="1" t="s">
        <v>86</v>
      </c>
      <c r="C87" s="1">
        <v>91</v>
      </c>
    </row>
    <row r="88" spans="1:3" x14ac:dyDescent="0.25">
      <c r="A88" s="1" t="s">
        <v>87</v>
      </c>
      <c r="C88" s="1">
        <v>77</v>
      </c>
    </row>
    <row r="89" spans="1:3" x14ac:dyDescent="0.25">
      <c r="A89" s="1" t="s">
        <v>88</v>
      </c>
      <c r="C89" s="1">
        <v>84</v>
      </c>
    </row>
    <row r="90" spans="1:3" x14ac:dyDescent="0.25">
      <c r="A90" s="1" t="s">
        <v>89</v>
      </c>
      <c r="C90" s="1">
        <v>98</v>
      </c>
    </row>
    <row r="91" spans="1:3" x14ac:dyDescent="0.25">
      <c r="A91" s="1" t="s">
        <v>90</v>
      </c>
      <c r="C91" s="1">
        <v>14</v>
      </c>
    </row>
    <row r="92" spans="1:3" x14ac:dyDescent="0.25">
      <c r="A92" s="1" t="s">
        <v>91</v>
      </c>
      <c r="C92" s="1">
        <v>14</v>
      </c>
    </row>
    <row r="93" spans="1:3" x14ac:dyDescent="0.25">
      <c r="A93" s="1" t="s">
        <v>92</v>
      </c>
      <c r="C93" s="1">
        <v>21</v>
      </c>
    </row>
    <row r="94" spans="1:3" x14ac:dyDescent="0.25">
      <c r="A94" s="1" t="s">
        <v>93</v>
      </c>
      <c r="C94" s="1">
        <v>14</v>
      </c>
    </row>
    <row r="95" spans="1:3" x14ac:dyDescent="0.25">
      <c r="A95" s="1" t="s">
        <v>94</v>
      </c>
      <c r="C95" s="1">
        <v>21</v>
      </c>
    </row>
    <row r="96" spans="1:3" x14ac:dyDescent="0.25">
      <c r="A96" s="1" t="s">
        <v>95</v>
      </c>
      <c r="C96" s="1">
        <v>28</v>
      </c>
    </row>
    <row r="97" spans="1:3" x14ac:dyDescent="0.25">
      <c r="A97" s="1" t="s">
        <v>96</v>
      </c>
      <c r="C97" s="1">
        <v>14</v>
      </c>
    </row>
    <row r="98" spans="1:3" x14ac:dyDescent="0.25">
      <c r="A98" s="1" t="s">
        <v>97</v>
      </c>
      <c r="C98" s="1">
        <v>21</v>
      </c>
    </row>
    <row r="99" spans="1:3" x14ac:dyDescent="0.25">
      <c r="A99" s="1" t="s">
        <v>98</v>
      </c>
      <c r="C99" s="1">
        <v>21</v>
      </c>
    </row>
    <row r="101" spans="1:3" x14ac:dyDescent="0.25">
      <c r="A101" s="1" t="s">
        <v>108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1"/>
  <sheetViews>
    <sheetView topLeftCell="A10" workbookViewId="0">
      <selection activeCell="F33" sqref="F33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109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56</v>
      </c>
      <c r="E4" s="3" t="s">
        <v>122</v>
      </c>
    </row>
    <row r="5" spans="1:7" x14ac:dyDescent="0.25">
      <c r="A5" s="1" t="s">
        <v>4</v>
      </c>
      <c r="C5" s="1">
        <v>70</v>
      </c>
    </row>
    <row r="6" spans="1:7" x14ac:dyDescent="0.25">
      <c r="A6" s="1" t="s">
        <v>5</v>
      </c>
      <c r="C6" s="1">
        <v>70</v>
      </c>
    </row>
    <row r="7" spans="1:7" x14ac:dyDescent="0.25">
      <c r="A7" s="1" t="s">
        <v>6</v>
      </c>
      <c r="C7" s="1">
        <v>84</v>
      </c>
      <c r="E7" s="4"/>
    </row>
    <row r="8" spans="1:7" x14ac:dyDescent="0.25">
      <c r="A8" s="1" t="s">
        <v>7</v>
      </c>
      <c r="C8" s="1">
        <v>77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77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63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70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84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91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126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112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98</v>
      </c>
    </row>
    <row r="17" spans="1:19" x14ac:dyDescent="0.25">
      <c r="A17" s="1" t="s">
        <v>16</v>
      </c>
      <c r="C17" s="1">
        <v>84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98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70</v>
      </c>
    </row>
    <row r="20" spans="1:19" x14ac:dyDescent="0.25">
      <c r="A20" s="1" t="s">
        <v>19</v>
      </c>
      <c r="C20" s="1">
        <v>84</v>
      </c>
      <c r="E20" s="4" t="s">
        <v>136</v>
      </c>
      <c r="S20" s="1"/>
    </row>
    <row r="21" spans="1:19" x14ac:dyDescent="0.25">
      <c r="A21" s="1" t="s">
        <v>20</v>
      </c>
      <c r="C21" s="1">
        <v>4047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17411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18458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19049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20412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13786</v>
      </c>
      <c r="S26" s="1"/>
    </row>
    <row r="27" spans="1:19" x14ac:dyDescent="0.25">
      <c r="A27" s="1" t="s">
        <v>26</v>
      </c>
      <c r="C27" s="1">
        <v>77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112</v>
      </c>
      <c r="F28" t="s">
        <v>161</v>
      </c>
    </row>
    <row r="29" spans="1:19" x14ac:dyDescent="0.25">
      <c r="A29" s="1" t="s">
        <v>28</v>
      </c>
      <c r="C29" s="1">
        <v>3548</v>
      </c>
    </row>
    <row r="30" spans="1:19" x14ac:dyDescent="0.25">
      <c r="A30" s="1" t="s">
        <v>29</v>
      </c>
      <c r="C30" s="1">
        <v>16329</v>
      </c>
    </row>
    <row r="31" spans="1:19" x14ac:dyDescent="0.25">
      <c r="A31" s="1" t="s">
        <v>30</v>
      </c>
      <c r="C31" s="1">
        <v>17938</v>
      </c>
      <c r="E31" s="1"/>
    </row>
    <row r="32" spans="1:19" x14ac:dyDescent="0.25">
      <c r="A32" s="1" t="s">
        <v>31</v>
      </c>
      <c r="C32" s="1">
        <v>18831</v>
      </c>
      <c r="E32" s="1"/>
    </row>
    <row r="33" spans="1:18" ht="45" x14ac:dyDescent="0.25">
      <c r="A33" s="1" t="s">
        <v>32</v>
      </c>
      <c r="C33" s="1">
        <v>19688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1953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84</v>
      </c>
      <c r="E35" s="1"/>
      <c r="F35" s="4" t="s">
        <v>99</v>
      </c>
      <c r="G35" s="14">
        <f t="shared" ref="G35:G42" si="0">C4</f>
        <v>56</v>
      </c>
      <c r="H35" s="14">
        <f t="shared" ref="H35:H42" si="1">C12</f>
        <v>84</v>
      </c>
      <c r="I35" s="14">
        <f t="shared" ref="I35:I42" si="2">C20</f>
        <v>84</v>
      </c>
      <c r="J35" s="14">
        <f t="shared" ref="J35:J42" si="3">C28</f>
        <v>112</v>
      </c>
      <c r="K35" s="14">
        <f t="shared" ref="K35:K42" si="4">C36</f>
        <v>119</v>
      </c>
      <c r="L35" s="14">
        <f t="shared" ref="L35:L42" si="5">C44</f>
        <v>112</v>
      </c>
      <c r="M35" s="14">
        <f t="shared" ref="M35:M42" si="6">C52</f>
        <v>105</v>
      </c>
      <c r="N35" s="14">
        <f t="shared" ref="N35:N42" si="7">C60</f>
        <v>105</v>
      </c>
      <c r="O35" s="14">
        <f t="shared" ref="O35:O42" si="8">C68</f>
        <v>84</v>
      </c>
      <c r="P35" s="14">
        <f t="shared" ref="P35:P42" si="9">C76</f>
        <v>77</v>
      </c>
      <c r="Q35" s="14">
        <f t="shared" ref="Q35:Q42" si="10">C84</f>
        <v>63</v>
      </c>
      <c r="R35" s="14">
        <f t="shared" ref="R35:R42" si="11">C92</f>
        <v>49</v>
      </c>
    </row>
    <row r="36" spans="1:18" x14ac:dyDescent="0.25">
      <c r="A36" s="1" t="s">
        <v>35</v>
      </c>
      <c r="C36" s="1">
        <v>119</v>
      </c>
      <c r="E36" s="1"/>
      <c r="F36" s="4" t="s">
        <v>100</v>
      </c>
      <c r="G36" s="14">
        <f t="shared" si="0"/>
        <v>70</v>
      </c>
      <c r="H36" s="14">
        <f t="shared" si="1"/>
        <v>91</v>
      </c>
      <c r="I36" s="1">
        <f t="shared" si="2"/>
        <v>4047</v>
      </c>
      <c r="J36" s="1">
        <f t="shared" si="3"/>
        <v>3548</v>
      </c>
      <c r="K36" s="1">
        <f t="shared" si="4"/>
        <v>16709</v>
      </c>
      <c r="L36" s="1">
        <f t="shared" si="5"/>
        <v>11502</v>
      </c>
      <c r="M36" s="1">
        <f t="shared" si="6"/>
        <v>6015</v>
      </c>
      <c r="N36" s="1">
        <f t="shared" si="7"/>
        <v>3499</v>
      </c>
      <c r="O36" s="1">
        <f t="shared" si="8"/>
        <v>63</v>
      </c>
      <c r="P36" s="1">
        <f t="shared" si="9"/>
        <v>14348</v>
      </c>
      <c r="Q36" s="1">
        <f t="shared" si="10"/>
        <v>134</v>
      </c>
      <c r="R36" s="14">
        <f t="shared" si="11"/>
        <v>63</v>
      </c>
    </row>
    <row r="37" spans="1:18" x14ac:dyDescent="0.25">
      <c r="A37" s="1" t="s">
        <v>36</v>
      </c>
      <c r="C37" s="1">
        <v>16709</v>
      </c>
      <c r="E37" s="1"/>
      <c r="F37" s="4" t="s">
        <v>101</v>
      </c>
      <c r="G37" s="14">
        <f t="shared" si="0"/>
        <v>70</v>
      </c>
      <c r="H37" s="14">
        <f t="shared" si="1"/>
        <v>126</v>
      </c>
      <c r="I37" s="1">
        <f t="shared" si="2"/>
        <v>17411</v>
      </c>
      <c r="J37" s="1">
        <f t="shared" si="3"/>
        <v>16329</v>
      </c>
      <c r="K37" s="1">
        <f t="shared" si="4"/>
        <v>16224</v>
      </c>
      <c r="L37" s="1">
        <f t="shared" si="5"/>
        <v>12338</v>
      </c>
      <c r="M37" s="1">
        <f t="shared" si="6"/>
        <v>7265</v>
      </c>
      <c r="N37" s="1">
        <f t="shared" si="7"/>
        <v>3921</v>
      </c>
      <c r="O37" s="1">
        <f t="shared" si="8"/>
        <v>77</v>
      </c>
      <c r="P37" s="1">
        <f t="shared" si="9"/>
        <v>17320</v>
      </c>
      <c r="Q37" s="1">
        <f t="shared" si="10"/>
        <v>148</v>
      </c>
      <c r="R37" s="14">
        <f t="shared" si="11"/>
        <v>77</v>
      </c>
    </row>
    <row r="38" spans="1:18" x14ac:dyDescent="0.25">
      <c r="A38" s="1" t="s">
        <v>37</v>
      </c>
      <c r="C38" s="1">
        <v>16224</v>
      </c>
      <c r="E38" s="1"/>
      <c r="F38" s="4" t="s">
        <v>102</v>
      </c>
      <c r="G38" s="14">
        <f t="shared" si="0"/>
        <v>84</v>
      </c>
      <c r="H38" s="14">
        <f t="shared" si="1"/>
        <v>112</v>
      </c>
      <c r="I38" s="1">
        <f t="shared" si="2"/>
        <v>18458</v>
      </c>
      <c r="J38" s="1">
        <f t="shared" si="3"/>
        <v>17938</v>
      </c>
      <c r="K38" s="1">
        <f t="shared" si="4"/>
        <v>17749</v>
      </c>
      <c r="L38" s="1">
        <f t="shared" si="5"/>
        <v>12823</v>
      </c>
      <c r="M38" s="1">
        <f t="shared" si="6"/>
        <v>6190</v>
      </c>
      <c r="N38" s="1">
        <f t="shared" si="7"/>
        <v>3801</v>
      </c>
      <c r="O38" s="1">
        <f t="shared" si="8"/>
        <v>98</v>
      </c>
      <c r="P38" s="1">
        <f t="shared" si="9"/>
        <v>16906</v>
      </c>
      <c r="Q38" s="1">
        <f t="shared" si="10"/>
        <v>134</v>
      </c>
      <c r="R38" s="14">
        <f t="shared" si="11"/>
        <v>91</v>
      </c>
    </row>
    <row r="39" spans="1:18" x14ac:dyDescent="0.25">
      <c r="A39" s="1" t="s">
        <v>38</v>
      </c>
      <c r="C39" s="1">
        <v>17749</v>
      </c>
      <c r="E39" s="1"/>
      <c r="F39" s="4" t="s">
        <v>103</v>
      </c>
      <c r="G39" s="14">
        <f t="shared" si="0"/>
        <v>77</v>
      </c>
      <c r="H39" s="14">
        <f t="shared" si="1"/>
        <v>98</v>
      </c>
      <c r="I39" s="1">
        <f t="shared" si="2"/>
        <v>19049</v>
      </c>
      <c r="J39" s="1">
        <f t="shared" si="3"/>
        <v>18831</v>
      </c>
      <c r="K39" s="1">
        <f t="shared" si="4"/>
        <v>18318</v>
      </c>
      <c r="L39" s="1">
        <f t="shared" si="5"/>
        <v>11762</v>
      </c>
      <c r="M39" s="1">
        <f t="shared" si="6"/>
        <v>7771</v>
      </c>
      <c r="N39" s="1">
        <f t="shared" si="7"/>
        <v>4363</v>
      </c>
      <c r="O39" s="1">
        <f t="shared" si="8"/>
        <v>91</v>
      </c>
      <c r="P39" s="1">
        <f t="shared" si="9"/>
        <v>19252</v>
      </c>
      <c r="Q39" s="1">
        <f t="shared" si="10"/>
        <v>155</v>
      </c>
      <c r="R39" s="14">
        <f t="shared" si="11"/>
        <v>77</v>
      </c>
    </row>
    <row r="40" spans="1:18" x14ac:dyDescent="0.25">
      <c r="A40" s="1" t="s">
        <v>39</v>
      </c>
      <c r="C40" s="1">
        <v>18318</v>
      </c>
      <c r="E40" s="1"/>
      <c r="F40" s="4" t="s">
        <v>104</v>
      </c>
      <c r="G40" s="14">
        <f t="shared" si="0"/>
        <v>77</v>
      </c>
      <c r="H40" s="14">
        <f t="shared" si="1"/>
        <v>84</v>
      </c>
      <c r="I40" s="1">
        <f t="shared" si="2"/>
        <v>20412</v>
      </c>
      <c r="J40" s="1">
        <f t="shared" si="3"/>
        <v>19688</v>
      </c>
      <c r="K40" s="1">
        <f t="shared" si="4"/>
        <v>18873</v>
      </c>
      <c r="L40" s="1">
        <f t="shared" si="5"/>
        <v>13329</v>
      </c>
      <c r="M40" s="1">
        <f t="shared" si="6"/>
        <v>6317</v>
      </c>
      <c r="N40" s="1">
        <f t="shared" si="7"/>
        <v>3590</v>
      </c>
      <c r="O40" s="1">
        <f t="shared" si="8"/>
        <v>84</v>
      </c>
      <c r="P40" s="1">
        <f t="shared" si="9"/>
        <v>18690</v>
      </c>
      <c r="Q40" s="1">
        <f t="shared" si="10"/>
        <v>148</v>
      </c>
      <c r="R40" s="14">
        <f t="shared" si="11"/>
        <v>70</v>
      </c>
    </row>
    <row r="41" spans="1:18" x14ac:dyDescent="0.25">
      <c r="A41" s="1" t="s">
        <v>40</v>
      </c>
      <c r="C41" s="1">
        <v>18873</v>
      </c>
      <c r="E41" s="1"/>
      <c r="F41" s="4" t="s">
        <v>105</v>
      </c>
      <c r="G41" s="14">
        <f t="shared" si="0"/>
        <v>63</v>
      </c>
      <c r="H41" s="14">
        <f t="shared" si="1"/>
        <v>98</v>
      </c>
      <c r="I41" s="1">
        <f t="shared" si="2"/>
        <v>13786</v>
      </c>
      <c r="J41" s="1">
        <f t="shared" si="3"/>
        <v>1953</v>
      </c>
      <c r="K41" s="1">
        <f t="shared" si="4"/>
        <v>18669</v>
      </c>
      <c r="L41" s="1">
        <f t="shared" si="5"/>
        <v>12957</v>
      </c>
      <c r="M41" s="1">
        <f t="shared" si="6"/>
        <v>6218</v>
      </c>
      <c r="N41" s="1">
        <f t="shared" si="7"/>
        <v>3661</v>
      </c>
      <c r="O41" s="1">
        <f t="shared" si="8"/>
        <v>63</v>
      </c>
      <c r="P41" s="1">
        <f t="shared" si="9"/>
        <v>5881</v>
      </c>
      <c r="Q41" s="1">
        <f t="shared" si="10"/>
        <v>126</v>
      </c>
      <c r="R41" s="14">
        <f t="shared" si="11"/>
        <v>42</v>
      </c>
    </row>
    <row r="42" spans="1:18" x14ac:dyDescent="0.25">
      <c r="A42" s="1" t="s">
        <v>41</v>
      </c>
      <c r="C42" s="1">
        <v>18669</v>
      </c>
      <c r="E42" s="1"/>
      <c r="F42" s="4" t="s">
        <v>106</v>
      </c>
      <c r="G42" s="14">
        <f t="shared" si="0"/>
        <v>70</v>
      </c>
      <c r="H42" s="14">
        <f t="shared" si="1"/>
        <v>70</v>
      </c>
      <c r="I42" s="14">
        <f t="shared" si="2"/>
        <v>77</v>
      </c>
      <c r="J42" s="14">
        <f t="shared" si="3"/>
        <v>84</v>
      </c>
      <c r="K42" s="14">
        <f t="shared" si="4"/>
        <v>91</v>
      </c>
      <c r="L42" s="14">
        <f t="shared" si="5"/>
        <v>84</v>
      </c>
      <c r="M42" s="14">
        <f t="shared" si="6"/>
        <v>63</v>
      </c>
      <c r="N42" s="14">
        <f t="shared" si="7"/>
        <v>63</v>
      </c>
      <c r="O42" s="14">
        <f t="shared" si="8"/>
        <v>70</v>
      </c>
      <c r="P42" s="14">
        <f t="shared" si="9"/>
        <v>49</v>
      </c>
      <c r="Q42" s="14">
        <f t="shared" si="10"/>
        <v>42</v>
      </c>
      <c r="R42" s="14">
        <f t="shared" si="11"/>
        <v>35</v>
      </c>
    </row>
    <row r="43" spans="1:18" x14ac:dyDescent="0.25">
      <c r="A43" s="1" t="s">
        <v>42</v>
      </c>
      <c r="C43" s="1">
        <v>91</v>
      </c>
      <c r="E43" s="1"/>
    </row>
    <row r="44" spans="1:18" x14ac:dyDescent="0.25">
      <c r="A44" s="1" t="s">
        <v>43</v>
      </c>
      <c r="C44" s="1">
        <v>112</v>
      </c>
    </row>
    <row r="45" spans="1:18" x14ac:dyDescent="0.25">
      <c r="A45" s="1" t="s">
        <v>44</v>
      </c>
      <c r="C45" s="1">
        <v>11502</v>
      </c>
    </row>
    <row r="46" spans="1:18" x14ac:dyDescent="0.25">
      <c r="A46" s="1" t="s">
        <v>45</v>
      </c>
      <c r="C46" s="1">
        <v>12338</v>
      </c>
    </row>
    <row r="47" spans="1:18" x14ac:dyDescent="0.25">
      <c r="A47" s="1" t="s">
        <v>46</v>
      </c>
      <c r="C47" s="1">
        <v>12823</v>
      </c>
    </row>
    <row r="48" spans="1:18" x14ac:dyDescent="0.25">
      <c r="A48" s="1" t="s">
        <v>47</v>
      </c>
      <c r="C48" s="1">
        <v>11762</v>
      </c>
    </row>
    <row r="49" spans="1:3" x14ac:dyDescent="0.25">
      <c r="A49" s="1" t="s">
        <v>48</v>
      </c>
      <c r="C49" s="1">
        <v>13329</v>
      </c>
    </row>
    <row r="50" spans="1:3" x14ac:dyDescent="0.25">
      <c r="A50" s="1" t="s">
        <v>49</v>
      </c>
      <c r="C50" s="1">
        <v>12957</v>
      </c>
    </row>
    <row r="51" spans="1:3" x14ac:dyDescent="0.25">
      <c r="A51" s="1" t="s">
        <v>50</v>
      </c>
      <c r="C51" s="1">
        <v>84</v>
      </c>
    </row>
    <row r="52" spans="1:3" x14ac:dyDescent="0.25">
      <c r="A52" s="1" t="s">
        <v>51</v>
      </c>
      <c r="C52" s="1">
        <v>105</v>
      </c>
    </row>
    <row r="53" spans="1:3" x14ac:dyDescent="0.25">
      <c r="A53" s="1" t="s">
        <v>52</v>
      </c>
      <c r="C53" s="1">
        <v>6015</v>
      </c>
    </row>
    <row r="54" spans="1:3" x14ac:dyDescent="0.25">
      <c r="A54" s="1" t="s">
        <v>53</v>
      </c>
      <c r="C54" s="1">
        <v>7265</v>
      </c>
    </row>
    <row r="55" spans="1:3" x14ac:dyDescent="0.25">
      <c r="A55" s="1" t="s">
        <v>54</v>
      </c>
      <c r="C55" s="1">
        <v>6190</v>
      </c>
    </row>
    <row r="56" spans="1:3" x14ac:dyDescent="0.25">
      <c r="A56" s="1" t="s">
        <v>55</v>
      </c>
      <c r="C56" s="1">
        <v>7771</v>
      </c>
    </row>
    <row r="57" spans="1:3" x14ac:dyDescent="0.25">
      <c r="A57" s="1" t="s">
        <v>56</v>
      </c>
      <c r="C57" s="1">
        <v>6317</v>
      </c>
    </row>
    <row r="58" spans="1:3" x14ac:dyDescent="0.25">
      <c r="A58" s="1" t="s">
        <v>57</v>
      </c>
      <c r="C58" s="1">
        <v>6218</v>
      </c>
    </row>
    <row r="59" spans="1:3" x14ac:dyDescent="0.25">
      <c r="A59" s="1" t="s">
        <v>58</v>
      </c>
      <c r="C59" s="1">
        <v>63</v>
      </c>
    </row>
    <row r="60" spans="1:3" x14ac:dyDescent="0.25">
      <c r="A60" s="1" t="s">
        <v>59</v>
      </c>
      <c r="C60" s="1">
        <v>105</v>
      </c>
    </row>
    <row r="61" spans="1:3" x14ac:dyDescent="0.25">
      <c r="A61" s="1" t="s">
        <v>60</v>
      </c>
      <c r="C61" s="1">
        <v>3499</v>
      </c>
    </row>
    <row r="62" spans="1:3" x14ac:dyDescent="0.25">
      <c r="A62" s="1" t="s">
        <v>61</v>
      </c>
      <c r="C62" s="1">
        <v>3921</v>
      </c>
    </row>
    <row r="63" spans="1:3" x14ac:dyDescent="0.25">
      <c r="A63" s="1" t="s">
        <v>62</v>
      </c>
      <c r="C63" s="1">
        <v>3801</v>
      </c>
    </row>
    <row r="64" spans="1:3" x14ac:dyDescent="0.25">
      <c r="A64" s="1" t="s">
        <v>63</v>
      </c>
      <c r="C64" s="1">
        <v>4363</v>
      </c>
    </row>
    <row r="65" spans="1:3" x14ac:dyDescent="0.25">
      <c r="A65" s="1" t="s">
        <v>64</v>
      </c>
      <c r="C65" s="1">
        <v>3590</v>
      </c>
    </row>
    <row r="66" spans="1:3" x14ac:dyDescent="0.25">
      <c r="A66" s="1" t="s">
        <v>65</v>
      </c>
      <c r="C66" s="1">
        <v>3661</v>
      </c>
    </row>
    <row r="67" spans="1:3" x14ac:dyDescent="0.25">
      <c r="A67" s="1" t="s">
        <v>66</v>
      </c>
      <c r="C67" s="1">
        <v>63</v>
      </c>
    </row>
    <row r="68" spans="1:3" x14ac:dyDescent="0.25">
      <c r="A68" s="1" t="s">
        <v>67</v>
      </c>
      <c r="C68" s="1">
        <v>84</v>
      </c>
    </row>
    <row r="69" spans="1:3" x14ac:dyDescent="0.25">
      <c r="A69" s="1" t="s">
        <v>68</v>
      </c>
      <c r="C69" s="1">
        <v>63</v>
      </c>
    </row>
    <row r="70" spans="1:3" x14ac:dyDescent="0.25">
      <c r="A70" s="1" t="s">
        <v>69</v>
      </c>
      <c r="C70" s="1">
        <v>77</v>
      </c>
    </row>
    <row r="71" spans="1:3" x14ac:dyDescent="0.25">
      <c r="A71" s="1" t="s">
        <v>70</v>
      </c>
      <c r="C71" s="1">
        <v>98</v>
      </c>
    </row>
    <row r="72" spans="1:3" x14ac:dyDescent="0.25">
      <c r="A72" s="1" t="s">
        <v>71</v>
      </c>
      <c r="C72" s="1">
        <v>91</v>
      </c>
    </row>
    <row r="73" spans="1:3" x14ac:dyDescent="0.25">
      <c r="A73" s="1" t="s">
        <v>72</v>
      </c>
      <c r="C73" s="1">
        <v>84</v>
      </c>
    </row>
    <row r="74" spans="1:3" x14ac:dyDescent="0.25">
      <c r="A74" s="1" t="s">
        <v>73</v>
      </c>
      <c r="C74" s="1">
        <v>63</v>
      </c>
    </row>
    <row r="75" spans="1:3" x14ac:dyDescent="0.25">
      <c r="A75" s="1" t="s">
        <v>74</v>
      </c>
      <c r="C75" s="1">
        <v>70</v>
      </c>
    </row>
    <row r="76" spans="1:3" x14ac:dyDescent="0.25">
      <c r="A76" s="1" t="s">
        <v>75</v>
      </c>
      <c r="C76" s="1">
        <v>77</v>
      </c>
    </row>
    <row r="77" spans="1:3" x14ac:dyDescent="0.25">
      <c r="A77" s="1" t="s">
        <v>76</v>
      </c>
      <c r="C77" s="1">
        <v>14348</v>
      </c>
    </row>
    <row r="78" spans="1:3" x14ac:dyDescent="0.25">
      <c r="A78" s="1" t="s">
        <v>77</v>
      </c>
      <c r="C78" s="1">
        <v>17320</v>
      </c>
    </row>
    <row r="79" spans="1:3" x14ac:dyDescent="0.25">
      <c r="A79" s="1" t="s">
        <v>78</v>
      </c>
      <c r="C79" s="1">
        <v>16906</v>
      </c>
    </row>
    <row r="80" spans="1:3" x14ac:dyDescent="0.25">
      <c r="A80" s="1" t="s">
        <v>79</v>
      </c>
      <c r="C80" s="1">
        <v>19252</v>
      </c>
    </row>
    <row r="81" spans="1:3" x14ac:dyDescent="0.25">
      <c r="A81" s="1" t="s">
        <v>80</v>
      </c>
      <c r="C81" s="1">
        <v>18690</v>
      </c>
    </row>
    <row r="82" spans="1:3" x14ac:dyDescent="0.25">
      <c r="A82" s="1" t="s">
        <v>81</v>
      </c>
      <c r="C82" s="1">
        <v>5881</v>
      </c>
    </row>
    <row r="83" spans="1:3" x14ac:dyDescent="0.25">
      <c r="A83" s="1" t="s">
        <v>82</v>
      </c>
      <c r="C83" s="1">
        <v>49</v>
      </c>
    </row>
    <row r="84" spans="1:3" x14ac:dyDescent="0.25">
      <c r="A84" s="1" t="s">
        <v>83</v>
      </c>
      <c r="C84" s="1">
        <v>63</v>
      </c>
    </row>
    <row r="85" spans="1:3" x14ac:dyDescent="0.25">
      <c r="A85" s="1" t="s">
        <v>84</v>
      </c>
      <c r="C85" s="1">
        <v>134</v>
      </c>
    </row>
    <row r="86" spans="1:3" x14ac:dyDescent="0.25">
      <c r="A86" s="1" t="s">
        <v>85</v>
      </c>
      <c r="C86" s="1">
        <v>148</v>
      </c>
    </row>
    <row r="87" spans="1:3" x14ac:dyDescent="0.25">
      <c r="A87" s="1" t="s">
        <v>86</v>
      </c>
      <c r="C87" s="1">
        <v>134</v>
      </c>
    </row>
    <row r="88" spans="1:3" x14ac:dyDescent="0.25">
      <c r="A88" s="1" t="s">
        <v>87</v>
      </c>
      <c r="C88" s="1">
        <v>155</v>
      </c>
    </row>
    <row r="89" spans="1:3" x14ac:dyDescent="0.25">
      <c r="A89" s="1" t="s">
        <v>88</v>
      </c>
      <c r="C89" s="1">
        <v>148</v>
      </c>
    </row>
    <row r="90" spans="1:3" x14ac:dyDescent="0.25">
      <c r="A90" s="1" t="s">
        <v>89</v>
      </c>
      <c r="C90" s="1">
        <v>126</v>
      </c>
    </row>
    <row r="91" spans="1:3" x14ac:dyDescent="0.25">
      <c r="A91" s="1" t="s">
        <v>90</v>
      </c>
      <c r="C91" s="1">
        <v>42</v>
      </c>
    </row>
    <row r="92" spans="1:3" x14ac:dyDescent="0.25">
      <c r="A92" s="1" t="s">
        <v>91</v>
      </c>
      <c r="C92" s="1">
        <v>49</v>
      </c>
    </row>
    <row r="93" spans="1:3" x14ac:dyDescent="0.25">
      <c r="A93" s="1" t="s">
        <v>92</v>
      </c>
      <c r="C93" s="1">
        <v>63</v>
      </c>
    </row>
    <row r="94" spans="1:3" x14ac:dyDescent="0.25">
      <c r="A94" s="1" t="s">
        <v>93</v>
      </c>
      <c r="C94" s="1">
        <v>77</v>
      </c>
    </row>
    <row r="95" spans="1:3" x14ac:dyDescent="0.25">
      <c r="A95" s="1" t="s">
        <v>94</v>
      </c>
      <c r="C95" s="1">
        <v>91</v>
      </c>
    </row>
    <row r="96" spans="1:3" x14ac:dyDescent="0.25">
      <c r="A96" s="1" t="s">
        <v>95</v>
      </c>
      <c r="C96" s="1">
        <v>77</v>
      </c>
    </row>
    <row r="97" spans="1:3" x14ac:dyDescent="0.25">
      <c r="A97" s="1" t="s">
        <v>96</v>
      </c>
      <c r="C97" s="1">
        <v>70</v>
      </c>
    </row>
    <row r="98" spans="1:3" x14ac:dyDescent="0.25">
      <c r="A98" s="1" t="s">
        <v>97</v>
      </c>
      <c r="C98" s="1">
        <v>42</v>
      </c>
    </row>
    <row r="99" spans="1:3" x14ac:dyDescent="0.25">
      <c r="A99" s="1" t="s">
        <v>98</v>
      </c>
      <c r="C99" s="1">
        <v>35</v>
      </c>
    </row>
    <row r="101" spans="1:3" x14ac:dyDescent="0.25">
      <c r="A101" s="1" t="s">
        <v>110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1"/>
  <sheetViews>
    <sheetView topLeftCell="A13" workbookViewId="0">
      <selection activeCell="F33" sqref="F33:R42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111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63</v>
      </c>
      <c r="E4" s="3" t="s">
        <v>122</v>
      </c>
    </row>
    <row r="5" spans="1:7" x14ac:dyDescent="0.25">
      <c r="A5" s="1" t="s">
        <v>4</v>
      </c>
      <c r="C5" s="1">
        <v>56</v>
      </c>
    </row>
    <row r="6" spans="1:7" x14ac:dyDescent="0.25">
      <c r="A6" s="1" t="s">
        <v>5</v>
      </c>
      <c r="C6" s="1">
        <v>84</v>
      </c>
    </row>
    <row r="7" spans="1:7" x14ac:dyDescent="0.25">
      <c r="A7" s="1" t="s">
        <v>6</v>
      </c>
      <c r="C7" s="1">
        <v>84</v>
      </c>
      <c r="E7" s="4"/>
    </row>
    <row r="8" spans="1:7" x14ac:dyDescent="0.25">
      <c r="A8" s="1" t="s">
        <v>7</v>
      </c>
      <c r="C8" s="1">
        <v>91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84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84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63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84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105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126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119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105</v>
      </c>
    </row>
    <row r="17" spans="1:19" x14ac:dyDescent="0.25">
      <c r="A17" s="1" t="s">
        <v>16</v>
      </c>
      <c r="C17" s="1">
        <v>112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84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56</v>
      </c>
    </row>
    <row r="20" spans="1:19" x14ac:dyDescent="0.25">
      <c r="A20" s="1" t="s">
        <v>19</v>
      </c>
      <c r="C20" s="1">
        <v>77</v>
      </c>
      <c r="E20" s="4" t="s">
        <v>136</v>
      </c>
      <c r="S20" s="1"/>
    </row>
    <row r="21" spans="1:19" x14ac:dyDescent="0.25">
      <c r="A21" s="1" t="s">
        <v>20</v>
      </c>
      <c r="C21" s="1">
        <v>5305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16582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17545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18571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19597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14805</v>
      </c>
      <c r="S26" s="1"/>
    </row>
    <row r="27" spans="1:19" x14ac:dyDescent="0.25">
      <c r="A27" s="1" t="s">
        <v>26</v>
      </c>
      <c r="C27" s="1">
        <v>70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112</v>
      </c>
      <c r="F28" t="s">
        <v>161</v>
      </c>
    </row>
    <row r="29" spans="1:19" x14ac:dyDescent="0.25">
      <c r="A29" s="1" t="s">
        <v>28</v>
      </c>
      <c r="C29" s="1">
        <v>4539</v>
      </c>
    </row>
    <row r="30" spans="1:19" x14ac:dyDescent="0.25">
      <c r="A30" s="1" t="s">
        <v>29</v>
      </c>
      <c r="C30" s="1">
        <v>15128</v>
      </c>
    </row>
    <row r="31" spans="1:19" x14ac:dyDescent="0.25">
      <c r="A31" s="1" t="s">
        <v>30</v>
      </c>
      <c r="C31" s="1">
        <v>16772</v>
      </c>
      <c r="E31" s="1"/>
    </row>
    <row r="32" spans="1:19" x14ac:dyDescent="0.25">
      <c r="A32" s="1" t="s">
        <v>31</v>
      </c>
      <c r="C32" s="1">
        <v>17362</v>
      </c>
      <c r="E32" s="1"/>
    </row>
    <row r="33" spans="1:18" ht="45" x14ac:dyDescent="0.25">
      <c r="A33" s="1" t="s">
        <v>32</v>
      </c>
      <c r="C33" s="1">
        <v>18486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3035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84</v>
      </c>
      <c r="E35" s="1"/>
      <c r="F35" s="4" t="s">
        <v>99</v>
      </c>
      <c r="G35" s="14">
        <f t="shared" ref="G35:G42" si="0">C4</f>
        <v>63</v>
      </c>
      <c r="H35" s="14">
        <f t="shared" ref="H35:H42" si="1">C12</f>
        <v>84</v>
      </c>
      <c r="I35" s="14">
        <f t="shared" ref="I35:I42" si="2">C20</f>
        <v>77</v>
      </c>
      <c r="J35" s="14">
        <f t="shared" ref="J35:J42" si="3">C28</f>
        <v>112</v>
      </c>
      <c r="K35" s="14">
        <f t="shared" ref="K35:K42" si="4">C36</f>
        <v>112</v>
      </c>
      <c r="L35" s="14">
        <f t="shared" ref="L35:L42" si="5">C44</f>
        <v>91</v>
      </c>
      <c r="M35" s="14">
        <f t="shared" ref="M35:M42" si="6">C52</f>
        <v>91</v>
      </c>
      <c r="N35" s="14">
        <f t="shared" ref="N35:N42" si="7">C60</f>
        <v>91</v>
      </c>
      <c r="O35" s="14">
        <f t="shared" ref="O35:O42" si="8">C68</f>
        <v>91</v>
      </c>
      <c r="P35" s="14">
        <f t="shared" ref="P35:P42" si="9">C76</f>
        <v>77</v>
      </c>
      <c r="Q35" s="14">
        <f t="shared" ref="Q35:Q42" si="10">C84</f>
        <v>42</v>
      </c>
      <c r="R35" s="14">
        <f t="shared" ref="R35:R42" si="11">C92</f>
        <v>56</v>
      </c>
    </row>
    <row r="36" spans="1:18" x14ac:dyDescent="0.25">
      <c r="A36" s="1" t="s">
        <v>35</v>
      </c>
      <c r="C36" s="1">
        <v>112</v>
      </c>
      <c r="E36" s="1"/>
      <c r="F36" s="4" t="s">
        <v>100</v>
      </c>
      <c r="G36" s="14">
        <f t="shared" si="0"/>
        <v>56</v>
      </c>
      <c r="H36" s="14">
        <f t="shared" si="1"/>
        <v>105</v>
      </c>
      <c r="I36" s="1">
        <f t="shared" si="2"/>
        <v>5305</v>
      </c>
      <c r="J36" s="1">
        <f t="shared" si="3"/>
        <v>4539</v>
      </c>
      <c r="K36" s="1">
        <f t="shared" si="4"/>
        <v>16203</v>
      </c>
      <c r="L36" s="1">
        <f t="shared" si="5"/>
        <v>11973</v>
      </c>
      <c r="M36" s="1">
        <f t="shared" si="6"/>
        <v>6352</v>
      </c>
      <c r="N36" s="1">
        <f t="shared" si="7"/>
        <v>3872</v>
      </c>
      <c r="O36" s="1">
        <f t="shared" si="8"/>
        <v>77</v>
      </c>
      <c r="P36" s="1">
        <f t="shared" si="9"/>
        <v>14573</v>
      </c>
      <c r="Q36" s="1">
        <f t="shared" si="10"/>
        <v>155</v>
      </c>
      <c r="R36" s="14">
        <f t="shared" si="11"/>
        <v>56</v>
      </c>
    </row>
    <row r="37" spans="1:18" x14ac:dyDescent="0.25">
      <c r="A37" s="1" t="s">
        <v>36</v>
      </c>
      <c r="C37" s="1">
        <v>16203</v>
      </c>
      <c r="E37" s="1"/>
      <c r="F37" s="4" t="s">
        <v>101</v>
      </c>
      <c r="G37" s="14">
        <f t="shared" si="0"/>
        <v>84</v>
      </c>
      <c r="H37" s="14">
        <f t="shared" si="1"/>
        <v>126</v>
      </c>
      <c r="I37" s="1">
        <f t="shared" si="2"/>
        <v>16582</v>
      </c>
      <c r="J37" s="1">
        <f t="shared" si="3"/>
        <v>15128</v>
      </c>
      <c r="K37" s="1">
        <f t="shared" si="4"/>
        <v>15528</v>
      </c>
      <c r="L37" s="1">
        <f t="shared" si="5"/>
        <v>12640</v>
      </c>
      <c r="M37" s="1">
        <f t="shared" si="6"/>
        <v>7617</v>
      </c>
      <c r="N37" s="1">
        <f t="shared" si="7"/>
        <v>4188</v>
      </c>
      <c r="O37" s="1">
        <f t="shared" si="8"/>
        <v>77</v>
      </c>
      <c r="P37" s="1">
        <f t="shared" si="9"/>
        <v>16421</v>
      </c>
      <c r="Q37" s="1">
        <f t="shared" si="10"/>
        <v>162</v>
      </c>
      <c r="R37" s="14">
        <f t="shared" si="11"/>
        <v>70</v>
      </c>
    </row>
    <row r="38" spans="1:18" x14ac:dyDescent="0.25">
      <c r="A38" s="1" t="s">
        <v>37</v>
      </c>
      <c r="C38" s="1">
        <v>15528</v>
      </c>
      <c r="E38" s="1"/>
      <c r="F38" s="4" t="s">
        <v>102</v>
      </c>
      <c r="G38" s="14">
        <f t="shared" si="0"/>
        <v>84</v>
      </c>
      <c r="H38" s="14">
        <f t="shared" si="1"/>
        <v>119</v>
      </c>
      <c r="I38" s="1">
        <f t="shared" si="2"/>
        <v>17545</v>
      </c>
      <c r="J38" s="1">
        <f t="shared" si="3"/>
        <v>16772</v>
      </c>
      <c r="K38" s="1">
        <f t="shared" si="4"/>
        <v>17095</v>
      </c>
      <c r="L38" s="1">
        <f t="shared" si="5"/>
        <v>12943</v>
      </c>
      <c r="M38" s="1">
        <f t="shared" si="6"/>
        <v>6120</v>
      </c>
      <c r="N38" s="1">
        <f t="shared" si="7"/>
        <v>4068</v>
      </c>
      <c r="O38" s="1">
        <f t="shared" si="8"/>
        <v>91</v>
      </c>
      <c r="P38" s="1">
        <f t="shared" si="9"/>
        <v>16786</v>
      </c>
      <c r="Q38" s="1">
        <f t="shared" si="10"/>
        <v>155</v>
      </c>
      <c r="R38" s="14">
        <f t="shared" si="11"/>
        <v>70</v>
      </c>
    </row>
    <row r="39" spans="1:18" x14ac:dyDescent="0.25">
      <c r="A39" s="1" t="s">
        <v>38</v>
      </c>
      <c r="C39" s="1">
        <v>17095</v>
      </c>
      <c r="E39" s="1"/>
      <c r="F39" s="4" t="s">
        <v>103</v>
      </c>
      <c r="G39" s="14">
        <f t="shared" si="0"/>
        <v>91</v>
      </c>
      <c r="H39" s="14">
        <f t="shared" si="1"/>
        <v>105</v>
      </c>
      <c r="I39" s="1">
        <f t="shared" si="2"/>
        <v>18571</v>
      </c>
      <c r="J39" s="1">
        <f t="shared" si="3"/>
        <v>17362</v>
      </c>
      <c r="K39" s="1">
        <f t="shared" si="4"/>
        <v>17517</v>
      </c>
      <c r="L39" s="1">
        <f t="shared" si="5"/>
        <v>12064</v>
      </c>
      <c r="M39" s="1">
        <f t="shared" si="6"/>
        <v>8024</v>
      </c>
      <c r="N39" s="1">
        <f t="shared" si="7"/>
        <v>4764</v>
      </c>
      <c r="O39" s="1">
        <f t="shared" si="8"/>
        <v>84</v>
      </c>
      <c r="P39" s="1">
        <f t="shared" si="9"/>
        <v>18992</v>
      </c>
      <c r="Q39" s="1">
        <f t="shared" si="10"/>
        <v>155</v>
      </c>
      <c r="R39" s="14">
        <f t="shared" si="11"/>
        <v>77</v>
      </c>
    </row>
    <row r="40" spans="1:18" x14ac:dyDescent="0.25">
      <c r="A40" s="1" t="s">
        <v>39</v>
      </c>
      <c r="C40" s="1">
        <v>17517</v>
      </c>
      <c r="E40" s="1"/>
      <c r="F40" s="4" t="s">
        <v>104</v>
      </c>
      <c r="G40" s="14">
        <f t="shared" si="0"/>
        <v>84</v>
      </c>
      <c r="H40" s="14">
        <f t="shared" si="1"/>
        <v>112</v>
      </c>
      <c r="I40" s="1">
        <f t="shared" si="2"/>
        <v>19597</v>
      </c>
      <c r="J40" s="1">
        <f t="shared" si="3"/>
        <v>18486</v>
      </c>
      <c r="K40" s="1">
        <f t="shared" si="4"/>
        <v>18219</v>
      </c>
      <c r="L40" s="1">
        <f t="shared" si="5"/>
        <v>13863</v>
      </c>
      <c r="M40" s="1">
        <f t="shared" si="6"/>
        <v>6506</v>
      </c>
      <c r="N40" s="1">
        <f t="shared" si="7"/>
        <v>4019</v>
      </c>
      <c r="O40" s="1">
        <f t="shared" si="8"/>
        <v>70</v>
      </c>
      <c r="P40" s="1">
        <f t="shared" si="9"/>
        <v>18690</v>
      </c>
      <c r="Q40" s="1">
        <f t="shared" si="10"/>
        <v>141</v>
      </c>
      <c r="R40" s="14">
        <f t="shared" si="11"/>
        <v>56</v>
      </c>
    </row>
    <row r="41" spans="1:18" x14ac:dyDescent="0.25">
      <c r="A41" s="1" t="s">
        <v>40</v>
      </c>
      <c r="C41" s="1">
        <v>18219</v>
      </c>
      <c r="E41" s="1"/>
      <c r="F41" s="4" t="s">
        <v>105</v>
      </c>
      <c r="G41" s="14">
        <f t="shared" si="0"/>
        <v>84</v>
      </c>
      <c r="H41" s="14">
        <f t="shared" si="1"/>
        <v>84</v>
      </c>
      <c r="I41" s="1">
        <f t="shared" si="2"/>
        <v>14805</v>
      </c>
      <c r="J41" s="1">
        <f t="shared" si="3"/>
        <v>3035</v>
      </c>
      <c r="K41" s="1">
        <f t="shared" si="4"/>
        <v>18690</v>
      </c>
      <c r="L41" s="1">
        <f t="shared" si="5"/>
        <v>13891</v>
      </c>
      <c r="M41" s="1">
        <f t="shared" si="6"/>
        <v>6844</v>
      </c>
      <c r="N41" s="1">
        <f t="shared" si="7"/>
        <v>4335</v>
      </c>
      <c r="O41" s="1">
        <f t="shared" si="8"/>
        <v>63</v>
      </c>
      <c r="P41" s="1">
        <f t="shared" si="9"/>
        <v>7286</v>
      </c>
      <c r="Q41" s="1">
        <f t="shared" si="10"/>
        <v>126</v>
      </c>
      <c r="R41" s="14">
        <f t="shared" si="11"/>
        <v>49</v>
      </c>
    </row>
    <row r="42" spans="1:18" x14ac:dyDescent="0.25">
      <c r="A42" s="1" t="s">
        <v>41</v>
      </c>
      <c r="C42" s="1">
        <v>18690</v>
      </c>
      <c r="E42" s="1"/>
      <c r="F42" s="4" t="s">
        <v>106</v>
      </c>
      <c r="G42" s="14">
        <f t="shared" si="0"/>
        <v>63</v>
      </c>
      <c r="H42" s="14">
        <f t="shared" si="1"/>
        <v>56</v>
      </c>
      <c r="I42" s="14">
        <f t="shared" si="2"/>
        <v>70</v>
      </c>
      <c r="J42" s="14">
        <f t="shared" si="3"/>
        <v>84</v>
      </c>
      <c r="K42" s="14">
        <f t="shared" si="4"/>
        <v>77</v>
      </c>
      <c r="L42" s="14">
        <f t="shared" si="5"/>
        <v>77</v>
      </c>
      <c r="M42" s="14">
        <f t="shared" si="6"/>
        <v>84</v>
      </c>
      <c r="N42" s="14">
        <f t="shared" si="7"/>
        <v>84</v>
      </c>
      <c r="O42" s="14">
        <f t="shared" si="8"/>
        <v>56</v>
      </c>
      <c r="P42" s="14">
        <f t="shared" si="9"/>
        <v>56</v>
      </c>
      <c r="Q42" s="14">
        <f t="shared" si="10"/>
        <v>49</v>
      </c>
      <c r="R42" s="14">
        <f t="shared" si="11"/>
        <v>42</v>
      </c>
    </row>
    <row r="43" spans="1:18" x14ac:dyDescent="0.25">
      <c r="A43" s="1" t="s">
        <v>42</v>
      </c>
      <c r="C43" s="1">
        <v>77</v>
      </c>
      <c r="E43" s="1"/>
    </row>
    <row r="44" spans="1:18" x14ac:dyDescent="0.25">
      <c r="A44" s="1" t="s">
        <v>43</v>
      </c>
      <c r="C44" s="1">
        <v>91</v>
      </c>
    </row>
    <row r="45" spans="1:18" x14ac:dyDescent="0.25">
      <c r="A45" s="1" t="s">
        <v>44</v>
      </c>
      <c r="C45" s="1">
        <v>11973</v>
      </c>
    </row>
    <row r="46" spans="1:18" x14ac:dyDescent="0.25">
      <c r="A46" s="1" t="s">
        <v>45</v>
      </c>
      <c r="C46" s="1">
        <v>12640</v>
      </c>
    </row>
    <row r="47" spans="1:18" x14ac:dyDescent="0.25">
      <c r="A47" s="1" t="s">
        <v>46</v>
      </c>
      <c r="C47" s="1">
        <v>12943</v>
      </c>
    </row>
    <row r="48" spans="1:18" x14ac:dyDescent="0.25">
      <c r="A48" s="1" t="s">
        <v>47</v>
      </c>
      <c r="C48" s="1">
        <v>12064</v>
      </c>
    </row>
    <row r="49" spans="1:3" x14ac:dyDescent="0.25">
      <c r="A49" s="1" t="s">
        <v>48</v>
      </c>
      <c r="C49" s="1">
        <v>13863</v>
      </c>
    </row>
    <row r="50" spans="1:3" x14ac:dyDescent="0.25">
      <c r="A50" s="1" t="s">
        <v>49</v>
      </c>
      <c r="C50" s="1">
        <v>13891</v>
      </c>
    </row>
    <row r="51" spans="1:3" x14ac:dyDescent="0.25">
      <c r="A51" s="1" t="s">
        <v>50</v>
      </c>
      <c r="C51" s="1">
        <v>77</v>
      </c>
    </row>
    <row r="52" spans="1:3" x14ac:dyDescent="0.25">
      <c r="A52" s="1" t="s">
        <v>51</v>
      </c>
      <c r="C52" s="1">
        <v>91</v>
      </c>
    </row>
    <row r="53" spans="1:3" x14ac:dyDescent="0.25">
      <c r="A53" s="1" t="s">
        <v>52</v>
      </c>
      <c r="C53" s="1">
        <v>6352</v>
      </c>
    </row>
    <row r="54" spans="1:3" x14ac:dyDescent="0.25">
      <c r="A54" s="1" t="s">
        <v>53</v>
      </c>
      <c r="C54" s="1">
        <v>7617</v>
      </c>
    </row>
    <row r="55" spans="1:3" x14ac:dyDescent="0.25">
      <c r="A55" s="1" t="s">
        <v>54</v>
      </c>
      <c r="C55" s="1">
        <v>6120</v>
      </c>
    </row>
    <row r="56" spans="1:3" x14ac:dyDescent="0.25">
      <c r="A56" s="1" t="s">
        <v>55</v>
      </c>
      <c r="C56" s="1">
        <v>8024</v>
      </c>
    </row>
    <row r="57" spans="1:3" x14ac:dyDescent="0.25">
      <c r="A57" s="1" t="s">
        <v>56</v>
      </c>
      <c r="C57" s="1">
        <v>6506</v>
      </c>
    </row>
    <row r="58" spans="1:3" x14ac:dyDescent="0.25">
      <c r="A58" s="1" t="s">
        <v>57</v>
      </c>
      <c r="C58" s="1">
        <v>6844</v>
      </c>
    </row>
    <row r="59" spans="1:3" x14ac:dyDescent="0.25">
      <c r="A59" s="1" t="s">
        <v>58</v>
      </c>
      <c r="C59" s="1">
        <v>84</v>
      </c>
    </row>
    <row r="60" spans="1:3" x14ac:dyDescent="0.25">
      <c r="A60" s="1" t="s">
        <v>59</v>
      </c>
      <c r="C60" s="1">
        <v>91</v>
      </c>
    </row>
    <row r="61" spans="1:3" x14ac:dyDescent="0.25">
      <c r="A61" s="1" t="s">
        <v>60</v>
      </c>
      <c r="C61" s="1">
        <v>3872</v>
      </c>
    </row>
    <row r="62" spans="1:3" x14ac:dyDescent="0.25">
      <c r="A62" s="1" t="s">
        <v>61</v>
      </c>
      <c r="C62" s="1">
        <v>4188</v>
      </c>
    </row>
    <row r="63" spans="1:3" x14ac:dyDescent="0.25">
      <c r="A63" s="1" t="s">
        <v>62</v>
      </c>
      <c r="C63" s="1">
        <v>4068</v>
      </c>
    </row>
    <row r="64" spans="1:3" x14ac:dyDescent="0.25">
      <c r="A64" s="1" t="s">
        <v>63</v>
      </c>
      <c r="C64" s="1">
        <v>4764</v>
      </c>
    </row>
    <row r="65" spans="1:3" x14ac:dyDescent="0.25">
      <c r="A65" s="1" t="s">
        <v>64</v>
      </c>
      <c r="C65" s="1">
        <v>4019</v>
      </c>
    </row>
    <row r="66" spans="1:3" x14ac:dyDescent="0.25">
      <c r="A66" s="1" t="s">
        <v>65</v>
      </c>
      <c r="C66" s="1">
        <v>4335</v>
      </c>
    </row>
    <row r="67" spans="1:3" x14ac:dyDescent="0.25">
      <c r="A67" s="1" t="s">
        <v>66</v>
      </c>
      <c r="C67" s="1">
        <v>84</v>
      </c>
    </row>
    <row r="68" spans="1:3" x14ac:dyDescent="0.25">
      <c r="A68" s="1" t="s">
        <v>67</v>
      </c>
      <c r="C68" s="1">
        <v>91</v>
      </c>
    </row>
    <row r="69" spans="1:3" x14ac:dyDescent="0.25">
      <c r="A69" s="1" t="s">
        <v>68</v>
      </c>
      <c r="C69" s="1">
        <v>77</v>
      </c>
    </row>
    <row r="70" spans="1:3" x14ac:dyDescent="0.25">
      <c r="A70" s="1" t="s">
        <v>69</v>
      </c>
      <c r="C70" s="1">
        <v>77</v>
      </c>
    </row>
    <row r="71" spans="1:3" x14ac:dyDescent="0.25">
      <c r="A71" s="1" t="s">
        <v>70</v>
      </c>
      <c r="C71" s="1">
        <v>91</v>
      </c>
    </row>
    <row r="72" spans="1:3" x14ac:dyDescent="0.25">
      <c r="A72" s="1" t="s">
        <v>71</v>
      </c>
      <c r="C72" s="1">
        <v>84</v>
      </c>
    </row>
    <row r="73" spans="1:3" x14ac:dyDescent="0.25">
      <c r="A73" s="1" t="s">
        <v>72</v>
      </c>
      <c r="C73" s="1">
        <v>70</v>
      </c>
    </row>
    <row r="74" spans="1:3" x14ac:dyDescent="0.25">
      <c r="A74" s="1" t="s">
        <v>73</v>
      </c>
      <c r="C74" s="1">
        <v>63</v>
      </c>
    </row>
    <row r="75" spans="1:3" x14ac:dyDescent="0.25">
      <c r="A75" s="1" t="s">
        <v>74</v>
      </c>
      <c r="C75" s="1">
        <v>56</v>
      </c>
    </row>
    <row r="76" spans="1:3" x14ac:dyDescent="0.25">
      <c r="A76" s="1" t="s">
        <v>75</v>
      </c>
      <c r="C76" s="1">
        <v>77</v>
      </c>
    </row>
    <row r="77" spans="1:3" x14ac:dyDescent="0.25">
      <c r="A77" s="1" t="s">
        <v>76</v>
      </c>
      <c r="C77" s="1">
        <v>14573</v>
      </c>
    </row>
    <row r="78" spans="1:3" x14ac:dyDescent="0.25">
      <c r="A78" s="1" t="s">
        <v>77</v>
      </c>
      <c r="C78" s="1">
        <v>16421</v>
      </c>
    </row>
    <row r="79" spans="1:3" x14ac:dyDescent="0.25">
      <c r="A79" s="1" t="s">
        <v>78</v>
      </c>
      <c r="C79" s="1">
        <v>16786</v>
      </c>
    </row>
    <row r="80" spans="1:3" x14ac:dyDescent="0.25">
      <c r="A80" s="1" t="s">
        <v>79</v>
      </c>
      <c r="C80" s="1">
        <v>18992</v>
      </c>
    </row>
    <row r="81" spans="1:3" x14ac:dyDescent="0.25">
      <c r="A81" s="1" t="s">
        <v>80</v>
      </c>
      <c r="C81" s="1">
        <v>18690</v>
      </c>
    </row>
    <row r="82" spans="1:3" x14ac:dyDescent="0.25">
      <c r="A82" s="1" t="s">
        <v>81</v>
      </c>
      <c r="C82" s="1">
        <v>7286</v>
      </c>
    </row>
    <row r="83" spans="1:3" x14ac:dyDescent="0.25">
      <c r="A83" s="1" t="s">
        <v>82</v>
      </c>
      <c r="C83" s="1">
        <v>56</v>
      </c>
    </row>
    <row r="84" spans="1:3" x14ac:dyDescent="0.25">
      <c r="A84" s="1" t="s">
        <v>83</v>
      </c>
      <c r="C84" s="1">
        <v>42</v>
      </c>
    </row>
    <row r="85" spans="1:3" x14ac:dyDescent="0.25">
      <c r="A85" s="1" t="s">
        <v>84</v>
      </c>
      <c r="C85" s="1">
        <v>155</v>
      </c>
    </row>
    <row r="86" spans="1:3" x14ac:dyDescent="0.25">
      <c r="A86" s="1" t="s">
        <v>85</v>
      </c>
      <c r="C86" s="1">
        <v>162</v>
      </c>
    </row>
    <row r="87" spans="1:3" x14ac:dyDescent="0.25">
      <c r="A87" s="1" t="s">
        <v>86</v>
      </c>
      <c r="C87" s="1">
        <v>155</v>
      </c>
    </row>
    <row r="88" spans="1:3" x14ac:dyDescent="0.25">
      <c r="A88" s="1" t="s">
        <v>87</v>
      </c>
      <c r="C88" s="1">
        <v>155</v>
      </c>
    </row>
    <row r="89" spans="1:3" x14ac:dyDescent="0.25">
      <c r="A89" s="1" t="s">
        <v>88</v>
      </c>
      <c r="C89" s="1">
        <v>141</v>
      </c>
    </row>
    <row r="90" spans="1:3" x14ac:dyDescent="0.25">
      <c r="A90" s="1" t="s">
        <v>89</v>
      </c>
      <c r="C90" s="1">
        <v>126</v>
      </c>
    </row>
    <row r="91" spans="1:3" x14ac:dyDescent="0.25">
      <c r="A91" s="1" t="s">
        <v>90</v>
      </c>
      <c r="C91" s="1">
        <v>49</v>
      </c>
    </row>
    <row r="92" spans="1:3" x14ac:dyDescent="0.25">
      <c r="A92" s="1" t="s">
        <v>91</v>
      </c>
      <c r="C92" s="1">
        <v>56</v>
      </c>
    </row>
    <row r="93" spans="1:3" x14ac:dyDescent="0.25">
      <c r="A93" s="1" t="s">
        <v>92</v>
      </c>
      <c r="C93" s="1">
        <v>56</v>
      </c>
    </row>
    <row r="94" spans="1:3" x14ac:dyDescent="0.25">
      <c r="A94" s="1" t="s">
        <v>93</v>
      </c>
      <c r="C94" s="1">
        <v>70</v>
      </c>
    </row>
    <row r="95" spans="1:3" x14ac:dyDescent="0.25">
      <c r="A95" s="1" t="s">
        <v>94</v>
      </c>
      <c r="C95" s="1">
        <v>70</v>
      </c>
    </row>
    <row r="96" spans="1:3" x14ac:dyDescent="0.25">
      <c r="A96" s="1" t="s">
        <v>95</v>
      </c>
      <c r="C96" s="1">
        <v>77</v>
      </c>
    </row>
    <row r="97" spans="1:3" x14ac:dyDescent="0.25">
      <c r="A97" s="1" t="s">
        <v>96</v>
      </c>
      <c r="C97" s="1">
        <v>56</v>
      </c>
    </row>
    <row r="98" spans="1:3" x14ac:dyDescent="0.25">
      <c r="A98" s="1" t="s">
        <v>97</v>
      </c>
      <c r="C98" s="1">
        <v>49</v>
      </c>
    </row>
    <row r="99" spans="1:3" x14ac:dyDescent="0.25">
      <c r="A99" s="1" t="s">
        <v>98</v>
      </c>
      <c r="C99" s="1">
        <v>42</v>
      </c>
    </row>
    <row r="101" spans="1:3" x14ac:dyDescent="0.25">
      <c r="A101" s="1" t="s">
        <v>112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1"/>
  <sheetViews>
    <sheetView topLeftCell="A13" workbookViewId="0">
      <selection activeCell="F33" sqref="F33:R42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113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70</v>
      </c>
      <c r="E4" s="3" t="s">
        <v>122</v>
      </c>
    </row>
    <row r="5" spans="1:7" x14ac:dyDescent="0.25">
      <c r="A5" s="1" t="s">
        <v>4</v>
      </c>
      <c r="C5" s="1">
        <v>91</v>
      </c>
    </row>
    <row r="6" spans="1:7" x14ac:dyDescent="0.25">
      <c r="A6" s="1" t="s">
        <v>5</v>
      </c>
      <c r="C6" s="1">
        <v>77</v>
      </c>
    </row>
    <row r="7" spans="1:7" x14ac:dyDescent="0.25">
      <c r="A7" s="1" t="s">
        <v>6</v>
      </c>
      <c r="C7" s="1">
        <v>98</v>
      </c>
      <c r="E7" s="4"/>
    </row>
    <row r="8" spans="1:7" x14ac:dyDescent="0.25">
      <c r="A8" s="1" t="s">
        <v>7</v>
      </c>
      <c r="C8" s="1">
        <v>98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91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77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77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105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126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148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134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119</v>
      </c>
    </row>
    <row r="17" spans="1:19" x14ac:dyDescent="0.25">
      <c r="A17" s="1" t="s">
        <v>16</v>
      </c>
      <c r="C17" s="1">
        <v>98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91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84</v>
      </c>
    </row>
    <row r="20" spans="1:19" x14ac:dyDescent="0.25">
      <c r="A20" s="1" t="s">
        <v>19</v>
      </c>
      <c r="C20" s="1">
        <v>112</v>
      </c>
      <c r="E20" s="4" t="s">
        <v>136</v>
      </c>
      <c r="S20" s="1"/>
    </row>
    <row r="21" spans="1:19" x14ac:dyDescent="0.25">
      <c r="A21" s="1" t="s">
        <v>20</v>
      </c>
      <c r="C21" s="1">
        <v>7174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20721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21943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23672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24185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18753</v>
      </c>
      <c r="S26" s="1"/>
    </row>
    <row r="27" spans="1:19" x14ac:dyDescent="0.25">
      <c r="A27" s="1" t="s">
        <v>26</v>
      </c>
      <c r="C27" s="1">
        <v>91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112</v>
      </c>
      <c r="F28" t="s">
        <v>161</v>
      </c>
    </row>
    <row r="29" spans="1:19" x14ac:dyDescent="0.25">
      <c r="A29" s="1" t="s">
        <v>28</v>
      </c>
      <c r="C29" s="1">
        <v>6022</v>
      </c>
    </row>
    <row r="30" spans="1:19" x14ac:dyDescent="0.25">
      <c r="A30" s="1" t="s">
        <v>29</v>
      </c>
      <c r="C30" s="1">
        <v>17889</v>
      </c>
    </row>
    <row r="31" spans="1:19" x14ac:dyDescent="0.25">
      <c r="A31" s="1" t="s">
        <v>30</v>
      </c>
      <c r="C31" s="1">
        <v>19533</v>
      </c>
      <c r="E31" s="1"/>
    </row>
    <row r="32" spans="1:19" x14ac:dyDescent="0.25">
      <c r="A32" s="1" t="s">
        <v>31</v>
      </c>
      <c r="C32" s="1">
        <v>20313</v>
      </c>
      <c r="E32" s="1"/>
    </row>
    <row r="33" spans="1:18" ht="45" x14ac:dyDescent="0.25">
      <c r="A33" s="1" t="s">
        <v>32</v>
      </c>
      <c r="C33" s="1">
        <v>21213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3963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98</v>
      </c>
      <c r="E35" s="1"/>
      <c r="F35" s="4" t="s">
        <v>99</v>
      </c>
      <c r="G35" s="14">
        <f t="shared" ref="G35:G42" si="0">C4</f>
        <v>70</v>
      </c>
      <c r="H35" s="14">
        <f t="shared" ref="H35:H42" si="1">C12</f>
        <v>105</v>
      </c>
      <c r="I35" s="14">
        <f t="shared" ref="I35:I42" si="2">C20</f>
        <v>112</v>
      </c>
      <c r="J35" s="14">
        <f t="shared" ref="J35:J42" si="3">C28</f>
        <v>112</v>
      </c>
      <c r="K35" s="14">
        <f t="shared" ref="K35:K42" si="4">C36</f>
        <v>134</v>
      </c>
      <c r="L35" s="14">
        <f t="shared" ref="L35:L42" si="5">C44</f>
        <v>126</v>
      </c>
      <c r="M35" s="14">
        <f t="shared" ref="M35:M42" si="6">C52</f>
        <v>112</v>
      </c>
      <c r="N35" s="14">
        <f t="shared" ref="N35:N42" si="7">C60</f>
        <v>119</v>
      </c>
      <c r="O35" s="14">
        <f t="shared" ref="O35:O42" si="8">C68</f>
        <v>112</v>
      </c>
      <c r="P35" s="14">
        <f t="shared" ref="P35:P42" si="9">C76</f>
        <v>91</v>
      </c>
      <c r="Q35" s="14">
        <f t="shared" ref="Q35:Q42" si="10">C84</f>
        <v>63</v>
      </c>
      <c r="R35" s="14">
        <f t="shared" ref="R35:R42" si="11">C92</f>
        <v>56</v>
      </c>
    </row>
    <row r="36" spans="1:18" x14ac:dyDescent="0.25">
      <c r="A36" s="1" t="s">
        <v>35</v>
      </c>
      <c r="C36" s="1">
        <v>134</v>
      </c>
      <c r="E36" s="1"/>
      <c r="F36" s="4" t="s">
        <v>100</v>
      </c>
      <c r="G36" s="14">
        <f t="shared" si="0"/>
        <v>91</v>
      </c>
      <c r="H36" s="14">
        <f t="shared" si="1"/>
        <v>126</v>
      </c>
      <c r="I36" s="1">
        <f t="shared" si="2"/>
        <v>7174</v>
      </c>
      <c r="J36" s="1">
        <f t="shared" si="3"/>
        <v>6022</v>
      </c>
      <c r="K36" s="1">
        <f t="shared" si="4"/>
        <v>19421</v>
      </c>
      <c r="L36" s="1">
        <f t="shared" si="5"/>
        <v>15086</v>
      </c>
      <c r="M36" s="1">
        <f t="shared" si="6"/>
        <v>7617</v>
      </c>
      <c r="N36" s="1">
        <f t="shared" si="7"/>
        <v>5150</v>
      </c>
      <c r="O36" s="1">
        <f t="shared" si="8"/>
        <v>70</v>
      </c>
      <c r="P36" s="1">
        <f t="shared" si="9"/>
        <v>17875</v>
      </c>
      <c r="Q36" s="1">
        <f t="shared" si="10"/>
        <v>162</v>
      </c>
      <c r="R36" s="14">
        <f t="shared" si="11"/>
        <v>70</v>
      </c>
    </row>
    <row r="37" spans="1:18" x14ac:dyDescent="0.25">
      <c r="A37" s="1" t="s">
        <v>36</v>
      </c>
      <c r="C37" s="1">
        <v>19421</v>
      </c>
      <c r="E37" s="1"/>
      <c r="F37" s="4" t="s">
        <v>101</v>
      </c>
      <c r="G37" s="14">
        <f t="shared" si="0"/>
        <v>77</v>
      </c>
      <c r="H37" s="14">
        <f t="shared" si="1"/>
        <v>148</v>
      </c>
      <c r="I37" s="1">
        <f t="shared" si="2"/>
        <v>20721</v>
      </c>
      <c r="J37" s="1">
        <f t="shared" si="3"/>
        <v>17889</v>
      </c>
      <c r="K37" s="1">
        <f t="shared" si="4"/>
        <v>18894</v>
      </c>
      <c r="L37" s="1">
        <f t="shared" si="5"/>
        <v>15809</v>
      </c>
      <c r="M37" s="1">
        <f t="shared" si="6"/>
        <v>9120</v>
      </c>
      <c r="N37" s="1">
        <f t="shared" si="7"/>
        <v>5424</v>
      </c>
      <c r="O37" s="1">
        <f t="shared" si="8"/>
        <v>408</v>
      </c>
      <c r="P37" s="1">
        <f t="shared" si="9"/>
        <v>19716</v>
      </c>
      <c r="Q37" s="1">
        <f t="shared" si="10"/>
        <v>155</v>
      </c>
      <c r="R37" s="14">
        <f t="shared" si="11"/>
        <v>77</v>
      </c>
    </row>
    <row r="38" spans="1:18" x14ac:dyDescent="0.25">
      <c r="A38" s="1" t="s">
        <v>37</v>
      </c>
      <c r="C38" s="1">
        <v>18894</v>
      </c>
      <c r="E38" s="1"/>
      <c r="F38" s="4" t="s">
        <v>102</v>
      </c>
      <c r="G38" s="14">
        <f t="shared" si="0"/>
        <v>98</v>
      </c>
      <c r="H38" s="14">
        <f t="shared" si="1"/>
        <v>134</v>
      </c>
      <c r="I38" s="1">
        <f t="shared" si="2"/>
        <v>21943</v>
      </c>
      <c r="J38" s="1">
        <f t="shared" si="3"/>
        <v>19533</v>
      </c>
      <c r="K38" s="1">
        <f t="shared" si="4"/>
        <v>20440</v>
      </c>
      <c r="L38" s="1">
        <f t="shared" si="5"/>
        <v>16498</v>
      </c>
      <c r="M38" s="1">
        <f t="shared" si="6"/>
        <v>7631</v>
      </c>
      <c r="N38" s="1">
        <f t="shared" si="7"/>
        <v>5523</v>
      </c>
      <c r="O38" s="1">
        <f t="shared" si="8"/>
        <v>98</v>
      </c>
      <c r="P38" s="1">
        <f t="shared" si="9"/>
        <v>20081</v>
      </c>
      <c r="Q38" s="1">
        <f t="shared" si="10"/>
        <v>190</v>
      </c>
      <c r="R38" s="14">
        <f t="shared" si="11"/>
        <v>91</v>
      </c>
    </row>
    <row r="39" spans="1:18" x14ac:dyDescent="0.25">
      <c r="A39" s="1" t="s">
        <v>38</v>
      </c>
      <c r="C39" s="1">
        <v>20440</v>
      </c>
      <c r="E39" s="1"/>
      <c r="F39" s="4" t="s">
        <v>103</v>
      </c>
      <c r="G39" s="14">
        <f t="shared" si="0"/>
        <v>98</v>
      </c>
      <c r="H39" s="14">
        <f t="shared" si="1"/>
        <v>119</v>
      </c>
      <c r="I39" s="1">
        <f t="shared" si="2"/>
        <v>23672</v>
      </c>
      <c r="J39" s="1">
        <f t="shared" si="3"/>
        <v>20313</v>
      </c>
      <c r="K39" s="1">
        <f t="shared" si="4"/>
        <v>20875</v>
      </c>
      <c r="L39" s="1">
        <f t="shared" si="5"/>
        <v>15001</v>
      </c>
      <c r="M39" s="1">
        <f t="shared" si="6"/>
        <v>9317</v>
      </c>
      <c r="N39" s="1">
        <f t="shared" si="7"/>
        <v>6225</v>
      </c>
      <c r="O39" s="1">
        <f t="shared" si="8"/>
        <v>105</v>
      </c>
      <c r="P39" s="1">
        <f t="shared" si="9"/>
        <v>22260</v>
      </c>
      <c r="Q39" s="1">
        <f t="shared" si="10"/>
        <v>176</v>
      </c>
      <c r="R39" s="14">
        <f t="shared" si="11"/>
        <v>105</v>
      </c>
    </row>
    <row r="40" spans="1:18" x14ac:dyDescent="0.25">
      <c r="A40" s="1" t="s">
        <v>39</v>
      </c>
      <c r="C40" s="1">
        <v>20875</v>
      </c>
      <c r="E40" s="1"/>
      <c r="F40" s="4" t="s">
        <v>104</v>
      </c>
      <c r="G40" s="14">
        <f t="shared" si="0"/>
        <v>91</v>
      </c>
      <c r="H40" s="14">
        <f t="shared" si="1"/>
        <v>98</v>
      </c>
      <c r="I40" s="1">
        <f t="shared" si="2"/>
        <v>24185</v>
      </c>
      <c r="J40" s="1">
        <f t="shared" si="3"/>
        <v>21213</v>
      </c>
      <c r="K40" s="1">
        <f t="shared" si="4"/>
        <v>21409</v>
      </c>
      <c r="L40" s="1">
        <f t="shared" si="5"/>
        <v>17425</v>
      </c>
      <c r="M40" s="1">
        <f t="shared" si="6"/>
        <v>8038</v>
      </c>
      <c r="N40" s="1">
        <f t="shared" si="7"/>
        <v>5207</v>
      </c>
      <c r="O40" s="1">
        <f t="shared" si="8"/>
        <v>98</v>
      </c>
      <c r="P40" s="1">
        <f t="shared" si="9"/>
        <v>22407</v>
      </c>
      <c r="Q40" s="1">
        <f t="shared" si="10"/>
        <v>197</v>
      </c>
      <c r="R40" s="14">
        <f t="shared" si="11"/>
        <v>70</v>
      </c>
    </row>
    <row r="41" spans="1:18" x14ac:dyDescent="0.25">
      <c r="A41" s="1" t="s">
        <v>40</v>
      </c>
      <c r="C41" s="1">
        <v>21409</v>
      </c>
      <c r="E41" s="1"/>
      <c r="F41" s="4" t="s">
        <v>105</v>
      </c>
      <c r="G41" s="14">
        <f t="shared" si="0"/>
        <v>77</v>
      </c>
      <c r="H41" s="14">
        <f t="shared" si="1"/>
        <v>91</v>
      </c>
      <c r="I41" s="1">
        <f t="shared" si="2"/>
        <v>18753</v>
      </c>
      <c r="J41" s="1">
        <f t="shared" si="3"/>
        <v>3963</v>
      </c>
      <c r="K41" s="1">
        <f t="shared" si="4"/>
        <v>22267</v>
      </c>
      <c r="L41" s="1">
        <f t="shared" si="5"/>
        <v>17489</v>
      </c>
      <c r="M41" s="1">
        <f t="shared" si="6"/>
        <v>8411</v>
      </c>
      <c r="N41" s="1">
        <f t="shared" si="7"/>
        <v>5656</v>
      </c>
      <c r="O41" s="1">
        <f t="shared" si="8"/>
        <v>77</v>
      </c>
      <c r="P41" s="1">
        <f t="shared" si="9"/>
        <v>9451</v>
      </c>
      <c r="Q41" s="1">
        <f t="shared" si="10"/>
        <v>176</v>
      </c>
      <c r="R41" s="14">
        <f t="shared" si="11"/>
        <v>70</v>
      </c>
    </row>
    <row r="42" spans="1:18" x14ac:dyDescent="0.25">
      <c r="A42" s="1" t="s">
        <v>41</v>
      </c>
      <c r="C42" s="1">
        <v>22267</v>
      </c>
      <c r="E42" s="1"/>
      <c r="F42" s="4" t="s">
        <v>106</v>
      </c>
      <c r="G42" s="14">
        <f t="shared" si="0"/>
        <v>77</v>
      </c>
      <c r="H42" s="14">
        <f t="shared" si="1"/>
        <v>84</v>
      </c>
      <c r="I42" s="14">
        <f t="shared" si="2"/>
        <v>91</v>
      </c>
      <c r="J42" s="14">
        <f t="shared" si="3"/>
        <v>98</v>
      </c>
      <c r="K42" s="14">
        <f t="shared" si="4"/>
        <v>105</v>
      </c>
      <c r="L42" s="14">
        <f t="shared" si="5"/>
        <v>98</v>
      </c>
      <c r="M42" s="14">
        <f t="shared" si="6"/>
        <v>98</v>
      </c>
      <c r="N42" s="14">
        <f t="shared" si="7"/>
        <v>84</v>
      </c>
      <c r="O42" s="14">
        <f t="shared" si="8"/>
        <v>70</v>
      </c>
      <c r="P42" s="14">
        <f t="shared" si="9"/>
        <v>70</v>
      </c>
      <c r="Q42" s="14">
        <f t="shared" si="10"/>
        <v>56</v>
      </c>
      <c r="R42" s="14">
        <f t="shared" si="11"/>
        <v>42</v>
      </c>
    </row>
    <row r="43" spans="1:18" x14ac:dyDescent="0.25">
      <c r="A43" s="1" t="s">
        <v>42</v>
      </c>
      <c r="C43" s="1">
        <v>105</v>
      </c>
      <c r="E43" s="1"/>
    </row>
    <row r="44" spans="1:18" x14ac:dyDescent="0.25">
      <c r="A44" s="1" t="s">
        <v>43</v>
      </c>
      <c r="C44" s="1">
        <v>126</v>
      </c>
    </row>
    <row r="45" spans="1:18" x14ac:dyDescent="0.25">
      <c r="A45" s="1" t="s">
        <v>44</v>
      </c>
      <c r="C45" s="1">
        <v>15086</v>
      </c>
    </row>
    <row r="46" spans="1:18" x14ac:dyDescent="0.25">
      <c r="A46" s="1" t="s">
        <v>45</v>
      </c>
      <c r="C46" s="1">
        <v>15809</v>
      </c>
    </row>
    <row r="47" spans="1:18" x14ac:dyDescent="0.25">
      <c r="A47" s="1" t="s">
        <v>46</v>
      </c>
      <c r="C47" s="1">
        <v>16498</v>
      </c>
    </row>
    <row r="48" spans="1:18" x14ac:dyDescent="0.25">
      <c r="A48" s="1" t="s">
        <v>47</v>
      </c>
      <c r="C48" s="1">
        <v>15001</v>
      </c>
    </row>
    <row r="49" spans="1:3" x14ac:dyDescent="0.25">
      <c r="A49" s="1" t="s">
        <v>48</v>
      </c>
      <c r="C49" s="1">
        <v>17425</v>
      </c>
    </row>
    <row r="50" spans="1:3" x14ac:dyDescent="0.25">
      <c r="A50" s="1" t="s">
        <v>49</v>
      </c>
      <c r="C50" s="1">
        <v>17489</v>
      </c>
    </row>
    <row r="51" spans="1:3" x14ac:dyDescent="0.25">
      <c r="A51" s="1" t="s">
        <v>50</v>
      </c>
      <c r="C51" s="1">
        <v>98</v>
      </c>
    </row>
    <row r="52" spans="1:3" x14ac:dyDescent="0.25">
      <c r="A52" s="1" t="s">
        <v>51</v>
      </c>
      <c r="C52" s="1">
        <v>112</v>
      </c>
    </row>
    <row r="53" spans="1:3" x14ac:dyDescent="0.25">
      <c r="A53" s="1" t="s">
        <v>52</v>
      </c>
      <c r="C53" s="1">
        <v>7617</v>
      </c>
    </row>
    <row r="54" spans="1:3" x14ac:dyDescent="0.25">
      <c r="A54" s="1" t="s">
        <v>53</v>
      </c>
      <c r="C54" s="1">
        <v>9120</v>
      </c>
    </row>
    <row r="55" spans="1:3" x14ac:dyDescent="0.25">
      <c r="A55" s="1" t="s">
        <v>54</v>
      </c>
      <c r="C55" s="1">
        <v>7631</v>
      </c>
    </row>
    <row r="56" spans="1:3" x14ac:dyDescent="0.25">
      <c r="A56" s="1" t="s">
        <v>55</v>
      </c>
      <c r="C56" s="1">
        <v>9317</v>
      </c>
    </row>
    <row r="57" spans="1:3" x14ac:dyDescent="0.25">
      <c r="A57" s="1" t="s">
        <v>56</v>
      </c>
      <c r="C57" s="1">
        <v>8038</v>
      </c>
    </row>
    <row r="58" spans="1:3" x14ac:dyDescent="0.25">
      <c r="A58" s="1" t="s">
        <v>57</v>
      </c>
      <c r="C58" s="1">
        <v>8411</v>
      </c>
    </row>
    <row r="59" spans="1:3" x14ac:dyDescent="0.25">
      <c r="A59" s="1" t="s">
        <v>58</v>
      </c>
      <c r="C59" s="1">
        <v>98</v>
      </c>
    </row>
    <row r="60" spans="1:3" x14ac:dyDescent="0.25">
      <c r="A60" s="1" t="s">
        <v>59</v>
      </c>
      <c r="C60" s="1">
        <v>119</v>
      </c>
    </row>
    <row r="61" spans="1:3" x14ac:dyDescent="0.25">
      <c r="A61" s="1" t="s">
        <v>60</v>
      </c>
      <c r="C61" s="1">
        <v>5150</v>
      </c>
    </row>
    <row r="62" spans="1:3" x14ac:dyDescent="0.25">
      <c r="A62" s="1" t="s">
        <v>61</v>
      </c>
      <c r="C62" s="1">
        <v>5424</v>
      </c>
    </row>
    <row r="63" spans="1:3" x14ac:dyDescent="0.25">
      <c r="A63" s="1" t="s">
        <v>62</v>
      </c>
      <c r="C63" s="1">
        <v>5523</v>
      </c>
    </row>
    <row r="64" spans="1:3" x14ac:dyDescent="0.25">
      <c r="A64" s="1" t="s">
        <v>63</v>
      </c>
      <c r="C64" s="1">
        <v>6225</v>
      </c>
    </row>
    <row r="65" spans="1:3" x14ac:dyDescent="0.25">
      <c r="A65" s="1" t="s">
        <v>64</v>
      </c>
      <c r="C65" s="1">
        <v>5207</v>
      </c>
    </row>
    <row r="66" spans="1:3" x14ac:dyDescent="0.25">
      <c r="A66" s="1" t="s">
        <v>65</v>
      </c>
      <c r="C66" s="1">
        <v>5656</v>
      </c>
    </row>
    <row r="67" spans="1:3" x14ac:dyDescent="0.25">
      <c r="A67" s="1" t="s">
        <v>66</v>
      </c>
      <c r="C67" s="1">
        <v>84</v>
      </c>
    </row>
    <row r="68" spans="1:3" x14ac:dyDescent="0.25">
      <c r="A68" s="1" t="s">
        <v>67</v>
      </c>
      <c r="C68" s="1">
        <v>112</v>
      </c>
    </row>
    <row r="69" spans="1:3" x14ac:dyDescent="0.25">
      <c r="A69" s="1" t="s">
        <v>68</v>
      </c>
      <c r="C69" s="1">
        <v>70</v>
      </c>
    </row>
    <row r="70" spans="1:3" x14ac:dyDescent="0.25">
      <c r="A70" s="1" t="s">
        <v>69</v>
      </c>
      <c r="C70" s="1">
        <v>408</v>
      </c>
    </row>
    <row r="71" spans="1:3" x14ac:dyDescent="0.25">
      <c r="A71" s="1" t="s">
        <v>70</v>
      </c>
      <c r="C71" s="1">
        <v>98</v>
      </c>
    </row>
    <row r="72" spans="1:3" x14ac:dyDescent="0.25">
      <c r="A72" s="1" t="s">
        <v>71</v>
      </c>
      <c r="C72" s="1">
        <v>105</v>
      </c>
    </row>
    <row r="73" spans="1:3" x14ac:dyDescent="0.25">
      <c r="A73" s="1" t="s">
        <v>72</v>
      </c>
      <c r="C73" s="1">
        <v>98</v>
      </c>
    </row>
    <row r="74" spans="1:3" x14ac:dyDescent="0.25">
      <c r="A74" s="1" t="s">
        <v>73</v>
      </c>
      <c r="C74" s="1">
        <v>77</v>
      </c>
    </row>
    <row r="75" spans="1:3" x14ac:dyDescent="0.25">
      <c r="A75" s="1" t="s">
        <v>74</v>
      </c>
      <c r="C75" s="1">
        <v>70</v>
      </c>
    </row>
    <row r="76" spans="1:3" x14ac:dyDescent="0.25">
      <c r="A76" s="1" t="s">
        <v>75</v>
      </c>
      <c r="C76" s="1">
        <v>91</v>
      </c>
    </row>
    <row r="77" spans="1:3" x14ac:dyDescent="0.25">
      <c r="A77" s="1" t="s">
        <v>76</v>
      </c>
      <c r="C77" s="1">
        <v>17875</v>
      </c>
    </row>
    <row r="78" spans="1:3" x14ac:dyDescent="0.25">
      <c r="A78" s="1" t="s">
        <v>77</v>
      </c>
      <c r="C78" s="1">
        <v>19716</v>
      </c>
    </row>
    <row r="79" spans="1:3" x14ac:dyDescent="0.25">
      <c r="A79" s="1" t="s">
        <v>78</v>
      </c>
      <c r="C79" s="1">
        <v>20081</v>
      </c>
    </row>
    <row r="80" spans="1:3" x14ac:dyDescent="0.25">
      <c r="A80" s="1" t="s">
        <v>79</v>
      </c>
      <c r="C80" s="1">
        <v>22260</v>
      </c>
    </row>
    <row r="81" spans="1:3" x14ac:dyDescent="0.25">
      <c r="A81" s="1" t="s">
        <v>80</v>
      </c>
      <c r="C81" s="1">
        <v>22407</v>
      </c>
    </row>
    <row r="82" spans="1:3" x14ac:dyDescent="0.25">
      <c r="A82" s="1" t="s">
        <v>81</v>
      </c>
      <c r="C82" s="1">
        <v>9451</v>
      </c>
    </row>
    <row r="83" spans="1:3" x14ac:dyDescent="0.25">
      <c r="A83" s="1" t="s">
        <v>82</v>
      </c>
      <c r="C83" s="1">
        <v>70</v>
      </c>
    </row>
    <row r="84" spans="1:3" x14ac:dyDescent="0.25">
      <c r="A84" s="1" t="s">
        <v>83</v>
      </c>
      <c r="C84" s="1">
        <v>63</v>
      </c>
    </row>
    <row r="85" spans="1:3" x14ac:dyDescent="0.25">
      <c r="A85" s="1" t="s">
        <v>84</v>
      </c>
      <c r="C85" s="1">
        <v>162</v>
      </c>
    </row>
    <row r="86" spans="1:3" x14ac:dyDescent="0.25">
      <c r="A86" s="1" t="s">
        <v>85</v>
      </c>
      <c r="C86" s="1">
        <v>155</v>
      </c>
    </row>
    <row r="87" spans="1:3" x14ac:dyDescent="0.25">
      <c r="A87" s="1" t="s">
        <v>86</v>
      </c>
      <c r="C87" s="1">
        <v>190</v>
      </c>
    </row>
    <row r="88" spans="1:3" x14ac:dyDescent="0.25">
      <c r="A88" s="1" t="s">
        <v>87</v>
      </c>
      <c r="C88" s="1">
        <v>176</v>
      </c>
    </row>
    <row r="89" spans="1:3" x14ac:dyDescent="0.25">
      <c r="A89" s="1" t="s">
        <v>88</v>
      </c>
      <c r="C89" s="1">
        <v>197</v>
      </c>
    </row>
    <row r="90" spans="1:3" x14ac:dyDescent="0.25">
      <c r="A90" s="1" t="s">
        <v>89</v>
      </c>
      <c r="C90" s="1">
        <v>176</v>
      </c>
    </row>
    <row r="91" spans="1:3" x14ac:dyDescent="0.25">
      <c r="A91" s="1" t="s">
        <v>90</v>
      </c>
      <c r="C91" s="1">
        <v>56</v>
      </c>
    </row>
    <row r="92" spans="1:3" x14ac:dyDescent="0.25">
      <c r="A92" s="1" t="s">
        <v>91</v>
      </c>
      <c r="C92" s="1">
        <v>56</v>
      </c>
    </row>
    <row r="93" spans="1:3" x14ac:dyDescent="0.25">
      <c r="A93" s="1" t="s">
        <v>92</v>
      </c>
      <c r="C93" s="1">
        <v>70</v>
      </c>
    </row>
    <row r="94" spans="1:3" x14ac:dyDescent="0.25">
      <c r="A94" s="1" t="s">
        <v>93</v>
      </c>
      <c r="C94" s="1">
        <v>77</v>
      </c>
    </row>
    <row r="95" spans="1:3" x14ac:dyDescent="0.25">
      <c r="A95" s="1" t="s">
        <v>94</v>
      </c>
      <c r="C95" s="1">
        <v>91</v>
      </c>
    </row>
    <row r="96" spans="1:3" x14ac:dyDescent="0.25">
      <c r="A96" s="1" t="s">
        <v>95</v>
      </c>
      <c r="C96" s="1">
        <v>105</v>
      </c>
    </row>
    <row r="97" spans="1:3" x14ac:dyDescent="0.25">
      <c r="A97" s="1" t="s">
        <v>96</v>
      </c>
      <c r="C97" s="1">
        <v>70</v>
      </c>
    </row>
    <row r="98" spans="1:3" x14ac:dyDescent="0.25">
      <c r="A98" s="1" t="s">
        <v>97</v>
      </c>
      <c r="C98" s="1">
        <v>70</v>
      </c>
    </row>
    <row r="99" spans="1:3" x14ac:dyDescent="0.25">
      <c r="A99" s="1" t="s">
        <v>98</v>
      </c>
      <c r="C99" s="1">
        <v>42</v>
      </c>
    </row>
    <row r="101" spans="1:3" x14ac:dyDescent="0.25">
      <c r="A101" s="1" t="s">
        <v>114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1"/>
  <sheetViews>
    <sheetView topLeftCell="A13" workbookViewId="0">
      <selection activeCell="F33" sqref="F33:R42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115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63</v>
      </c>
      <c r="E4" s="3" t="s">
        <v>122</v>
      </c>
    </row>
    <row r="5" spans="1:7" x14ac:dyDescent="0.25">
      <c r="A5" s="1" t="s">
        <v>4</v>
      </c>
      <c r="C5" s="1">
        <v>84</v>
      </c>
    </row>
    <row r="6" spans="1:7" x14ac:dyDescent="0.25">
      <c r="A6" s="1" t="s">
        <v>5</v>
      </c>
      <c r="C6" s="1">
        <v>98</v>
      </c>
    </row>
    <row r="7" spans="1:7" x14ac:dyDescent="0.25">
      <c r="A7" s="1" t="s">
        <v>6</v>
      </c>
      <c r="C7" s="1">
        <v>112</v>
      </c>
      <c r="E7" s="4"/>
    </row>
    <row r="8" spans="1:7" x14ac:dyDescent="0.25">
      <c r="A8" s="1" t="s">
        <v>7</v>
      </c>
      <c r="C8" s="1">
        <v>91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70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70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63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91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126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155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126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112</v>
      </c>
    </row>
    <row r="17" spans="1:19" x14ac:dyDescent="0.25">
      <c r="A17" s="1" t="s">
        <v>16</v>
      </c>
      <c r="C17" s="1">
        <v>112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91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77</v>
      </c>
    </row>
    <row r="20" spans="1:19" x14ac:dyDescent="0.25">
      <c r="A20" s="1" t="s">
        <v>19</v>
      </c>
      <c r="C20" s="1">
        <v>105</v>
      </c>
      <c r="E20" s="4" t="s">
        <v>136</v>
      </c>
      <c r="S20" s="1"/>
    </row>
    <row r="21" spans="1:19" x14ac:dyDescent="0.25">
      <c r="A21" s="1" t="s">
        <v>20</v>
      </c>
      <c r="C21" s="1">
        <v>7617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20096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21016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22660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23243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18465</v>
      </c>
      <c r="S26" s="1"/>
    </row>
    <row r="27" spans="1:19" x14ac:dyDescent="0.25">
      <c r="A27" s="1" t="s">
        <v>26</v>
      </c>
      <c r="C27" s="1">
        <v>91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126</v>
      </c>
      <c r="F28" t="s">
        <v>161</v>
      </c>
    </row>
    <row r="29" spans="1:19" x14ac:dyDescent="0.25">
      <c r="A29" s="1" t="s">
        <v>28</v>
      </c>
      <c r="C29" s="1">
        <v>6120</v>
      </c>
    </row>
    <row r="30" spans="1:19" x14ac:dyDescent="0.25">
      <c r="A30" s="1" t="s">
        <v>29</v>
      </c>
      <c r="C30" s="1">
        <v>16786</v>
      </c>
    </row>
    <row r="31" spans="1:19" x14ac:dyDescent="0.25">
      <c r="A31" s="1" t="s">
        <v>30</v>
      </c>
      <c r="C31" s="1">
        <v>18388</v>
      </c>
      <c r="E31" s="1"/>
    </row>
    <row r="32" spans="1:19" x14ac:dyDescent="0.25">
      <c r="A32" s="1" t="s">
        <v>31</v>
      </c>
      <c r="C32" s="1">
        <v>18943</v>
      </c>
      <c r="E32" s="1"/>
    </row>
    <row r="33" spans="1:18" ht="45" x14ac:dyDescent="0.25">
      <c r="A33" s="1" t="s">
        <v>32</v>
      </c>
      <c r="C33" s="1">
        <v>20257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3872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105</v>
      </c>
      <c r="E35" s="1"/>
      <c r="F35" s="4" t="s">
        <v>99</v>
      </c>
      <c r="G35" s="14">
        <f t="shared" ref="G35:G42" si="0">C4</f>
        <v>63</v>
      </c>
      <c r="H35" s="14">
        <f t="shared" ref="H35:H42" si="1">C12</f>
        <v>91</v>
      </c>
      <c r="I35" s="14">
        <f t="shared" ref="I35:I42" si="2">C20</f>
        <v>105</v>
      </c>
      <c r="J35" s="14">
        <f t="shared" ref="J35:J42" si="3">C28</f>
        <v>126</v>
      </c>
      <c r="K35" s="14">
        <f t="shared" ref="K35:K42" si="4">C36</f>
        <v>134</v>
      </c>
      <c r="L35" s="14">
        <f t="shared" ref="L35:L42" si="5">C44</f>
        <v>119</v>
      </c>
      <c r="M35" s="14">
        <f t="shared" ref="M35:M42" si="6">C52</f>
        <v>119</v>
      </c>
      <c r="N35" s="14">
        <f t="shared" ref="N35:N42" si="7">C60</f>
        <v>105</v>
      </c>
      <c r="O35" s="14">
        <f t="shared" ref="O35:O42" si="8">C68</f>
        <v>112</v>
      </c>
      <c r="P35" s="14">
        <f t="shared" ref="P35:P42" si="9">C76</f>
        <v>98</v>
      </c>
      <c r="Q35" s="14">
        <f t="shared" ref="Q35:Q42" si="10">C84</f>
        <v>84</v>
      </c>
      <c r="R35" s="14">
        <f t="shared" ref="R35:R42" si="11">C92</f>
        <v>70</v>
      </c>
    </row>
    <row r="36" spans="1:18" x14ac:dyDescent="0.25">
      <c r="A36" s="1" t="s">
        <v>35</v>
      </c>
      <c r="C36" s="1">
        <v>134</v>
      </c>
      <c r="E36" s="1"/>
      <c r="F36" s="4" t="s">
        <v>100</v>
      </c>
      <c r="G36" s="14">
        <f t="shared" si="0"/>
        <v>84</v>
      </c>
      <c r="H36" s="14">
        <f t="shared" si="1"/>
        <v>126</v>
      </c>
      <c r="I36" s="1">
        <f t="shared" si="2"/>
        <v>7617</v>
      </c>
      <c r="J36" s="1">
        <f t="shared" si="3"/>
        <v>6120</v>
      </c>
      <c r="K36" s="1">
        <f t="shared" si="4"/>
        <v>18859</v>
      </c>
      <c r="L36" s="1">
        <f t="shared" si="5"/>
        <v>15233</v>
      </c>
      <c r="M36" s="1">
        <f t="shared" si="6"/>
        <v>7982</v>
      </c>
      <c r="N36" s="1">
        <f t="shared" si="7"/>
        <v>5361</v>
      </c>
      <c r="O36" s="1">
        <f t="shared" si="8"/>
        <v>77</v>
      </c>
      <c r="P36" s="1">
        <f t="shared" si="9"/>
        <v>17749</v>
      </c>
      <c r="Q36" s="1">
        <f t="shared" si="10"/>
        <v>190</v>
      </c>
      <c r="R36" s="14">
        <f t="shared" si="11"/>
        <v>77</v>
      </c>
    </row>
    <row r="37" spans="1:18" x14ac:dyDescent="0.25">
      <c r="A37" s="1" t="s">
        <v>36</v>
      </c>
      <c r="C37" s="1">
        <v>18859</v>
      </c>
      <c r="E37" s="1"/>
      <c r="F37" s="4" t="s">
        <v>101</v>
      </c>
      <c r="G37" s="14">
        <f t="shared" si="0"/>
        <v>98</v>
      </c>
      <c r="H37" s="14">
        <f t="shared" si="1"/>
        <v>155</v>
      </c>
      <c r="I37" s="1">
        <f t="shared" si="2"/>
        <v>20096</v>
      </c>
      <c r="J37" s="1">
        <f t="shared" si="3"/>
        <v>16786</v>
      </c>
      <c r="K37" s="1">
        <f t="shared" si="4"/>
        <v>18163</v>
      </c>
      <c r="L37" s="1">
        <f t="shared" si="5"/>
        <v>15908</v>
      </c>
      <c r="M37" s="1">
        <f t="shared" si="6"/>
        <v>9240</v>
      </c>
      <c r="N37" s="1">
        <f t="shared" si="7"/>
        <v>5670</v>
      </c>
      <c r="O37" s="1">
        <f t="shared" si="8"/>
        <v>84</v>
      </c>
      <c r="P37" s="1">
        <f t="shared" si="9"/>
        <v>18100</v>
      </c>
      <c r="Q37" s="1">
        <f t="shared" si="10"/>
        <v>211</v>
      </c>
      <c r="R37" s="14">
        <f t="shared" si="11"/>
        <v>98</v>
      </c>
    </row>
    <row r="38" spans="1:18" x14ac:dyDescent="0.25">
      <c r="A38" s="1" t="s">
        <v>37</v>
      </c>
      <c r="C38" s="1">
        <v>18163</v>
      </c>
      <c r="E38" s="1"/>
      <c r="F38" s="4" t="s">
        <v>102</v>
      </c>
      <c r="G38" s="14">
        <f t="shared" si="0"/>
        <v>112</v>
      </c>
      <c r="H38" s="14">
        <f t="shared" si="1"/>
        <v>126</v>
      </c>
      <c r="I38" s="1">
        <f t="shared" si="2"/>
        <v>21016</v>
      </c>
      <c r="J38" s="1">
        <f t="shared" si="3"/>
        <v>18388</v>
      </c>
      <c r="K38" s="1">
        <f t="shared" si="4"/>
        <v>19302</v>
      </c>
      <c r="L38" s="1">
        <f t="shared" si="5"/>
        <v>16372</v>
      </c>
      <c r="M38" s="1">
        <f t="shared" si="6"/>
        <v>7708</v>
      </c>
      <c r="N38" s="1">
        <f t="shared" si="7"/>
        <v>4441</v>
      </c>
      <c r="O38" s="1">
        <f t="shared" si="8"/>
        <v>84</v>
      </c>
      <c r="P38" s="1">
        <f t="shared" si="9"/>
        <v>20004</v>
      </c>
      <c r="Q38" s="1">
        <f t="shared" si="10"/>
        <v>190</v>
      </c>
      <c r="R38" s="14">
        <f t="shared" si="11"/>
        <v>91</v>
      </c>
    </row>
    <row r="39" spans="1:18" x14ac:dyDescent="0.25">
      <c r="A39" s="1" t="s">
        <v>38</v>
      </c>
      <c r="C39" s="1">
        <v>19302</v>
      </c>
      <c r="E39" s="1"/>
      <c r="F39" s="4" t="s">
        <v>103</v>
      </c>
      <c r="G39" s="14">
        <f t="shared" si="0"/>
        <v>91</v>
      </c>
      <c r="H39" s="14">
        <f t="shared" si="1"/>
        <v>112</v>
      </c>
      <c r="I39" s="1">
        <f t="shared" si="2"/>
        <v>22660</v>
      </c>
      <c r="J39" s="1">
        <f t="shared" si="3"/>
        <v>18943</v>
      </c>
      <c r="K39" s="1">
        <f t="shared" si="4"/>
        <v>20236</v>
      </c>
      <c r="L39" s="1">
        <f t="shared" si="5"/>
        <v>14734</v>
      </c>
      <c r="M39" s="1">
        <f t="shared" si="6"/>
        <v>9198</v>
      </c>
      <c r="N39" s="1">
        <f t="shared" si="7"/>
        <v>6317</v>
      </c>
      <c r="O39" s="1">
        <f t="shared" si="8"/>
        <v>91</v>
      </c>
      <c r="P39" s="1">
        <f t="shared" si="9"/>
        <v>21796</v>
      </c>
      <c r="Q39" s="1">
        <f t="shared" si="10"/>
        <v>169</v>
      </c>
      <c r="R39" s="14">
        <f t="shared" si="11"/>
        <v>91</v>
      </c>
    </row>
    <row r="40" spans="1:18" x14ac:dyDescent="0.25">
      <c r="A40" s="1" t="s">
        <v>39</v>
      </c>
      <c r="C40" s="1">
        <v>20236</v>
      </c>
      <c r="E40" s="1"/>
      <c r="F40" s="4" t="s">
        <v>104</v>
      </c>
      <c r="G40" s="14">
        <f t="shared" si="0"/>
        <v>70</v>
      </c>
      <c r="H40" s="14">
        <f t="shared" si="1"/>
        <v>112</v>
      </c>
      <c r="I40" s="1">
        <f t="shared" si="2"/>
        <v>23243</v>
      </c>
      <c r="J40" s="1">
        <f t="shared" si="3"/>
        <v>20257</v>
      </c>
      <c r="K40" s="1">
        <f t="shared" si="4"/>
        <v>20152</v>
      </c>
      <c r="L40" s="1">
        <f t="shared" si="5"/>
        <v>16941</v>
      </c>
      <c r="M40" s="1">
        <f t="shared" si="6"/>
        <v>8242</v>
      </c>
      <c r="N40" s="1">
        <f t="shared" si="7"/>
        <v>4441</v>
      </c>
      <c r="O40" s="1">
        <f t="shared" si="8"/>
        <v>91</v>
      </c>
      <c r="P40" s="1">
        <f t="shared" si="9"/>
        <v>21199</v>
      </c>
      <c r="Q40" s="1">
        <f t="shared" si="10"/>
        <v>197</v>
      </c>
      <c r="R40" s="14">
        <f t="shared" si="11"/>
        <v>77</v>
      </c>
    </row>
    <row r="41" spans="1:18" x14ac:dyDescent="0.25">
      <c r="A41" s="1" t="s">
        <v>40</v>
      </c>
      <c r="C41" s="1">
        <v>20152</v>
      </c>
      <c r="E41" s="1"/>
      <c r="F41" s="4" t="s">
        <v>105</v>
      </c>
      <c r="G41" s="14">
        <f t="shared" si="0"/>
        <v>70</v>
      </c>
      <c r="H41" s="14">
        <f t="shared" si="1"/>
        <v>91</v>
      </c>
      <c r="I41" s="1">
        <f t="shared" si="2"/>
        <v>18465</v>
      </c>
      <c r="J41" s="1">
        <f t="shared" si="3"/>
        <v>3872</v>
      </c>
      <c r="K41" s="1">
        <f t="shared" si="4"/>
        <v>21171</v>
      </c>
      <c r="L41" s="1">
        <f t="shared" si="5"/>
        <v>17524</v>
      </c>
      <c r="M41" s="1">
        <f t="shared" si="6"/>
        <v>8832</v>
      </c>
      <c r="N41" s="1">
        <f t="shared" si="7"/>
        <v>5705</v>
      </c>
      <c r="O41" s="1">
        <f t="shared" si="8"/>
        <v>63</v>
      </c>
      <c r="P41" s="1">
        <f t="shared" si="9"/>
        <v>9703</v>
      </c>
      <c r="Q41" s="1">
        <f t="shared" si="10"/>
        <v>169</v>
      </c>
      <c r="R41" s="14">
        <f t="shared" si="11"/>
        <v>63</v>
      </c>
    </row>
    <row r="42" spans="1:18" x14ac:dyDescent="0.25">
      <c r="A42" s="1" t="s">
        <v>41</v>
      </c>
      <c r="C42" s="1">
        <v>21171</v>
      </c>
      <c r="E42" s="1"/>
      <c r="F42" s="4" t="s">
        <v>106</v>
      </c>
      <c r="G42" s="14">
        <f t="shared" si="0"/>
        <v>63</v>
      </c>
      <c r="H42" s="14">
        <f t="shared" si="1"/>
        <v>77</v>
      </c>
      <c r="I42" s="14">
        <f t="shared" si="2"/>
        <v>91</v>
      </c>
      <c r="J42" s="14">
        <f t="shared" si="3"/>
        <v>105</v>
      </c>
      <c r="K42" s="14">
        <f t="shared" si="4"/>
        <v>98</v>
      </c>
      <c r="L42" s="14">
        <f t="shared" si="5"/>
        <v>105</v>
      </c>
      <c r="M42" s="14">
        <f t="shared" si="6"/>
        <v>91</v>
      </c>
      <c r="N42" s="14">
        <f t="shared" si="7"/>
        <v>91</v>
      </c>
      <c r="O42" s="14">
        <f t="shared" si="8"/>
        <v>70</v>
      </c>
      <c r="P42" s="14">
        <f t="shared" si="9"/>
        <v>56</v>
      </c>
      <c r="Q42" s="14">
        <f t="shared" si="10"/>
        <v>63</v>
      </c>
      <c r="R42" s="14">
        <f t="shared" si="11"/>
        <v>42</v>
      </c>
    </row>
    <row r="43" spans="1:18" x14ac:dyDescent="0.25">
      <c r="A43" s="1" t="s">
        <v>42</v>
      </c>
      <c r="C43" s="1">
        <v>98</v>
      </c>
      <c r="E43" s="1"/>
    </row>
    <row r="44" spans="1:18" x14ac:dyDescent="0.25">
      <c r="A44" s="1" t="s">
        <v>43</v>
      </c>
      <c r="C44" s="1">
        <v>119</v>
      </c>
    </row>
    <row r="45" spans="1:18" x14ac:dyDescent="0.25">
      <c r="A45" s="1" t="s">
        <v>44</v>
      </c>
      <c r="C45" s="1">
        <v>15233</v>
      </c>
    </row>
    <row r="46" spans="1:18" x14ac:dyDescent="0.25">
      <c r="A46" s="1" t="s">
        <v>45</v>
      </c>
      <c r="C46" s="1">
        <v>15908</v>
      </c>
    </row>
    <row r="47" spans="1:18" x14ac:dyDescent="0.25">
      <c r="A47" s="1" t="s">
        <v>46</v>
      </c>
      <c r="C47" s="1">
        <v>16372</v>
      </c>
    </row>
    <row r="48" spans="1:18" x14ac:dyDescent="0.25">
      <c r="A48" s="1" t="s">
        <v>47</v>
      </c>
      <c r="C48" s="1">
        <v>14734</v>
      </c>
    </row>
    <row r="49" spans="1:3" x14ac:dyDescent="0.25">
      <c r="A49" s="1" t="s">
        <v>48</v>
      </c>
      <c r="C49" s="1">
        <v>16941</v>
      </c>
    </row>
    <row r="50" spans="1:3" x14ac:dyDescent="0.25">
      <c r="A50" s="1" t="s">
        <v>49</v>
      </c>
      <c r="C50" s="1">
        <v>17524</v>
      </c>
    </row>
    <row r="51" spans="1:3" x14ac:dyDescent="0.25">
      <c r="A51" s="1" t="s">
        <v>50</v>
      </c>
      <c r="C51" s="1">
        <v>105</v>
      </c>
    </row>
    <row r="52" spans="1:3" x14ac:dyDescent="0.25">
      <c r="A52" s="1" t="s">
        <v>51</v>
      </c>
      <c r="C52" s="1">
        <v>119</v>
      </c>
    </row>
    <row r="53" spans="1:3" x14ac:dyDescent="0.25">
      <c r="A53" s="1" t="s">
        <v>52</v>
      </c>
      <c r="C53" s="1">
        <v>7982</v>
      </c>
    </row>
    <row r="54" spans="1:3" x14ac:dyDescent="0.25">
      <c r="A54" s="1" t="s">
        <v>53</v>
      </c>
      <c r="C54" s="1">
        <v>9240</v>
      </c>
    </row>
    <row r="55" spans="1:3" x14ac:dyDescent="0.25">
      <c r="A55" s="1" t="s">
        <v>54</v>
      </c>
      <c r="C55" s="1">
        <v>7708</v>
      </c>
    </row>
    <row r="56" spans="1:3" x14ac:dyDescent="0.25">
      <c r="A56" s="1" t="s">
        <v>55</v>
      </c>
      <c r="C56" s="1">
        <v>9198</v>
      </c>
    </row>
    <row r="57" spans="1:3" x14ac:dyDescent="0.25">
      <c r="A57" s="1" t="s">
        <v>56</v>
      </c>
      <c r="C57" s="1">
        <v>8242</v>
      </c>
    </row>
    <row r="58" spans="1:3" x14ac:dyDescent="0.25">
      <c r="A58" s="1" t="s">
        <v>57</v>
      </c>
      <c r="C58" s="1">
        <v>8832</v>
      </c>
    </row>
    <row r="59" spans="1:3" x14ac:dyDescent="0.25">
      <c r="A59" s="1" t="s">
        <v>58</v>
      </c>
      <c r="C59" s="1">
        <v>91</v>
      </c>
    </row>
    <row r="60" spans="1:3" x14ac:dyDescent="0.25">
      <c r="A60" s="1" t="s">
        <v>59</v>
      </c>
      <c r="C60" s="1">
        <v>105</v>
      </c>
    </row>
    <row r="61" spans="1:3" x14ac:dyDescent="0.25">
      <c r="A61" s="1" t="s">
        <v>60</v>
      </c>
      <c r="C61" s="1">
        <v>5361</v>
      </c>
    </row>
    <row r="62" spans="1:3" x14ac:dyDescent="0.25">
      <c r="A62" s="1" t="s">
        <v>61</v>
      </c>
      <c r="C62" s="1">
        <v>5670</v>
      </c>
    </row>
    <row r="63" spans="1:3" x14ac:dyDescent="0.25">
      <c r="A63" s="1" t="s">
        <v>62</v>
      </c>
      <c r="C63" s="1">
        <v>4441</v>
      </c>
    </row>
    <row r="64" spans="1:3" x14ac:dyDescent="0.25">
      <c r="A64" s="1" t="s">
        <v>63</v>
      </c>
      <c r="C64" s="1">
        <v>6317</v>
      </c>
    </row>
    <row r="65" spans="1:3" x14ac:dyDescent="0.25">
      <c r="A65" s="1" t="s">
        <v>64</v>
      </c>
      <c r="C65" s="1">
        <v>4441</v>
      </c>
    </row>
    <row r="66" spans="1:3" x14ac:dyDescent="0.25">
      <c r="A66" s="1" t="s">
        <v>65</v>
      </c>
      <c r="C66" s="1">
        <v>5705</v>
      </c>
    </row>
    <row r="67" spans="1:3" x14ac:dyDescent="0.25">
      <c r="A67" s="1" t="s">
        <v>66</v>
      </c>
      <c r="C67" s="1">
        <v>91</v>
      </c>
    </row>
    <row r="68" spans="1:3" x14ac:dyDescent="0.25">
      <c r="A68" s="1" t="s">
        <v>67</v>
      </c>
      <c r="C68" s="1">
        <v>112</v>
      </c>
    </row>
    <row r="69" spans="1:3" x14ac:dyDescent="0.25">
      <c r="A69" s="1" t="s">
        <v>68</v>
      </c>
      <c r="C69" s="1">
        <v>77</v>
      </c>
    </row>
    <row r="70" spans="1:3" x14ac:dyDescent="0.25">
      <c r="A70" s="1" t="s">
        <v>69</v>
      </c>
      <c r="C70" s="1">
        <v>84</v>
      </c>
    </row>
    <row r="71" spans="1:3" x14ac:dyDescent="0.25">
      <c r="A71" s="1" t="s">
        <v>70</v>
      </c>
      <c r="C71" s="1">
        <v>84</v>
      </c>
    </row>
    <row r="72" spans="1:3" x14ac:dyDescent="0.25">
      <c r="A72" s="1" t="s">
        <v>71</v>
      </c>
      <c r="C72" s="1">
        <v>91</v>
      </c>
    </row>
    <row r="73" spans="1:3" x14ac:dyDescent="0.25">
      <c r="A73" s="1" t="s">
        <v>72</v>
      </c>
      <c r="C73" s="1">
        <v>91</v>
      </c>
    </row>
    <row r="74" spans="1:3" x14ac:dyDescent="0.25">
      <c r="A74" s="1" t="s">
        <v>73</v>
      </c>
      <c r="C74" s="1">
        <v>63</v>
      </c>
    </row>
    <row r="75" spans="1:3" x14ac:dyDescent="0.25">
      <c r="A75" s="1" t="s">
        <v>74</v>
      </c>
      <c r="C75" s="1">
        <v>70</v>
      </c>
    </row>
    <row r="76" spans="1:3" x14ac:dyDescent="0.25">
      <c r="A76" s="1" t="s">
        <v>75</v>
      </c>
      <c r="C76" s="1">
        <v>98</v>
      </c>
    </row>
    <row r="77" spans="1:3" x14ac:dyDescent="0.25">
      <c r="A77" s="1" t="s">
        <v>76</v>
      </c>
      <c r="C77" s="1">
        <v>17749</v>
      </c>
    </row>
    <row r="78" spans="1:3" x14ac:dyDescent="0.25">
      <c r="A78" s="1" t="s">
        <v>77</v>
      </c>
      <c r="C78" s="1">
        <v>18100</v>
      </c>
    </row>
    <row r="79" spans="1:3" x14ac:dyDescent="0.25">
      <c r="A79" s="1" t="s">
        <v>78</v>
      </c>
      <c r="C79" s="1">
        <v>20004</v>
      </c>
    </row>
    <row r="80" spans="1:3" x14ac:dyDescent="0.25">
      <c r="A80" s="1" t="s">
        <v>79</v>
      </c>
      <c r="C80" s="1">
        <v>21796</v>
      </c>
    </row>
    <row r="81" spans="1:3" x14ac:dyDescent="0.25">
      <c r="A81" s="1" t="s">
        <v>80</v>
      </c>
      <c r="C81" s="1">
        <v>21199</v>
      </c>
    </row>
    <row r="82" spans="1:3" x14ac:dyDescent="0.25">
      <c r="A82" s="1" t="s">
        <v>81</v>
      </c>
      <c r="C82" s="1">
        <v>9703</v>
      </c>
    </row>
    <row r="83" spans="1:3" x14ac:dyDescent="0.25">
      <c r="A83" s="1" t="s">
        <v>82</v>
      </c>
      <c r="C83" s="1">
        <v>56</v>
      </c>
    </row>
    <row r="84" spans="1:3" x14ac:dyDescent="0.25">
      <c r="A84" s="1" t="s">
        <v>83</v>
      </c>
      <c r="C84" s="1">
        <v>84</v>
      </c>
    </row>
    <row r="85" spans="1:3" x14ac:dyDescent="0.25">
      <c r="A85" s="1" t="s">
        <v>84</v>
      </c>
      <c r="C85" s="1">
        <v>190</v>
      </c>
    </row>
    <row r="86" spans="1:3" x14ac:dyDescent="0.25">
      <c r="A86" s="1" t="s">
        <v>85</v>
      </c>
      <c r="C86" s="1">
        <v>211</v>
      </c>
    </row>
    <row r="87" spans="1:3" x14ac:dyDescent="0.25">
      <c r="A87" s="1" t="s">
        <v>86</v>
      </c>
      <c r="C87" s="1">
        <v>190</v>
      </c>
    </row>
    <row r="88" spans="1:3" x14ac:dyDescent="0.25">
      <c r="A88" s="1" t="s">
        <v>87</v>
      </c>
      <c r="C88" s="1">
        <v>169</v>
      </c>
    </row>
    <row r="89" spans="1:3" x14ac:dyDescent="0.25">
      <c r="A89" s="1" t="s">
        <v>88</v>
      </c>
      <c r="C89" s="1">
        <v>197</v>
      </c>
    </row>
    <row r="90" spans="1:3" x14ac:dyDescent="0.25">
      <c r="A90" s="1" t="s">
        <v>89</v>
      </c>
      <c r="C90" s="1">
        <v>169</v>
      </c>
    </row>
    <row r="91" spans="1:3" x14ac:dyDescent="0.25">
      <c r="A91" s="1" t="s">
        <v>90</v>
      </c>
      <c r="C91" s="1">
        <v>63</v>
      </c>
    </row>
    <row r="92" spans="1:3" x14ac:dyDescent="0.25">
      <c r="A92" s="1" t="s">
        <v>91</v>
      </c>
      <c r="C92" s="1">
        <v>70</v>
      </c>
    </row>
    <row r="93" spans="1:3" x14ac:dyDescent="0.25">
      <c r="A93" s="1" t="s">
        <v>92</v>
      </c>
      <c r="C93" s="1">
        <v>77</v>
      </c>
    </row>
    <row r="94" spans="1:3" x14ac:dyDescent="0.25">
      <c r="A94" s="1" t="s">
        <v>93</v>
      </c>
      <c r="C94" s="1">
        <v>98</v>
      </c>
    </row>
    <row r="95" spans="1:3" x14ac:dyDescent="0.25">
      <c r="A95" s="1" t="s">
        <v>94</v>
      </c>
      <c r="C95" s="1">
        <v>91</v>
      </c>
    </row>
    <row r="96" spans="1:3" x14ac:dyDescent="0.25">
      <c r="A96" s="1" t="s">
        <v>95</v>
      </c>
      <c r="C96" s="1">
        <v>91</v>
      </c>
    </row>
    <row r="97" spans="1:3" x14ac:dyDescent="0.25">
      <c r="A97" s="1" t="s">
        <v>96</v>
      </c>
      <c r="C97" s="1">
        <v>77</v>
      </c>
    </row>
    <row r="98" spans="1:3" x14ac:dyDescent="0.25">
      <c r="A98" s="1" t="s">
        <v>97</v>
      </c>
      <c r="C98" s="1">
        <v>63</v>
      </c>
    </row>
    <row r="99" spans="1:3" x14ac:dyDescent="0.25">
      <c r="A99" s="1" t="s">
        <v>98</v>
      </c>
      <c r="C99" s="1">
        <v>42</v>
      </c>
    </row>
    <row r="101" spans="1:3" x14ac:dyDescent="0.25">
      <c r="A101" s="1" t="s">
        <v>116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01"/>
  <sheetViews>
    <sheetView topLeftCell="A13" workbookViewId="0">
      <selection activeCell="F33" sqref="F33:R42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117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49</v>
      </c>
      <c r="E4" s="3" t="s">
        <v>122</v>
      </c>
    </row>
    <row r="5" spans="1:7" x14ac:dyDescent="0.25">
      <c r="A5" s="1" t="s">
        <v>4</v>
      </c>
      <c r="C5" s="1">
        <v>77</v>
      </c>
    </row>
    <row r="6" spans="1:7" x14ac:dyDescent="0.25">
      <c r="A6" s="1" t="s">
        <v>5</v>
      </c>
      <c r="C6" s="1">
        <v>91</v>
      </c>
    </row>
    <row r="7" spans="1:7" x14ac:dyDescent="0.25">
      <c r="A7" s="1" t="s">
        <v>6</v>
      </c>
      <c r="C7" s="1">
        <v>77</v>
      </c>
      <c r="E7" s="4"/>
    </row>
    <row r="8" spans="1:7" x14ac:dyDescent="0.25">
      <c r="A8" s="1" t="s">
        <v>7</v>
      </c>
      <c r="C8" s="1">
        <v>70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91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70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63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91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112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126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134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105</v>
      </c>
    </row>
    <row r="17" spans="1:19" x14ac:dyDescent="0.25">
      <c r="A17" s="1" t="s">
        <v>16</v>
      </c>
      <c r="C17" s="1">
        <v>119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84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63</v>
      </c>
    </row>
    <row r="20" spans="1:19" x14ac:dyDescent="0.25">
      <c r="A20" s="1" t="s">
        <v>19</v>
      </c>
      <c r="C20" s="1">
        <v>91</v>
      </c>
      <c r="E20" s="4" t="s">
        <v>136</v>
      </c>
      <c r="S20" s="1"/>
    </row>
    <row r="21" spans="1:19" x14ac:dyDescent="0.25">
      <c r="A21" s="1" t="s">
        <v>20</v>
      </c>
      <c r="C21" s="1">
        <v>7371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18191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19330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20370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21086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17173</v>
      </c>
      <c r="S26" s="1"/>
    </row>
    <row r="27" spans="1:19" x14ac:dyDescent="0.25">
      <c r="A27" s="1" t="s">
        <v>26</v>
      </c>
      <c r="C27" s="1">
        <v>84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112</v>
      </c>
      <c r="F28" t="s">
        <v>161</v>
      </c>
    </row>
    <row r="29" spans="1:19" x14ac:dyDescent="0.25">
      <c r="A29" s="1" t="s">
        <v>28</v>
      </c>
      <c r="C29" s="1">
        <v>5460</v>
      </c>
    </row>
    <row r="30" spans="1:19" x14ac:dyDescent="0.25">
      <c r="A30" s="1" t="s">
        <v>29</v>
      </c>
      <c r="C30" s="1">
        <v>14798</v>
      </c>
    </row>
    <row r="31" spans="1:19" x14ac:dyDescent="0.25">
      <c r="A31" s="1" t="s">
        <v>30</v>
      </c>
      <c r="C31" s="1">
        <v>16182</v>
      </c>
      <c r="E31" s="1"/>
    </row>
    <row r="32" spans="1:19" x14ac:dyDescent="0.25">
      <c r="A32" s="1" t="s">
        <v>31</v>
      </c>
      <c r="C32" s="1">
        <v>16737</v>
      </c>
      <c r="E32" s="1"/>
    </row>
    <row r="33" spans="1:18" ht="45" x14ac:dyDescent="0.25">
      <c r="A33" s="1" t="s">
        <v>32</v>
      </c>
      <c r="C33" s="1">
        <v>17482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3724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91</v>
      </c>
      <c r="E35" s="1"/>
      <c r="F35" s="4" t="s">
        <v>99</v>
      </c>
      <c r="G35" s="14">
        <f t="shared" ref="G35:G42" si="0">C4</f>
        <v>49</v>
      </c>
      <c r="H35" s="14">
        <f t="shared" ref="H35:H42" si="1">C12</f>
        <v>91</v>
      </c>
      <c r="I35" s="14">
        <f t="shared" ref="I35:I42" si="2">C20</f>
        <v>91</v>
      </c>
      <c r="J35" s="14">
        <f t="shared" ref="J35:J42" si="3">C28</f>
        <v>112</v>
      </c>
      <c r="K35" s="14">
        <f t="shared" ref="K35:K42" si="4">C36</f>
        <v>119</v>
      </c>
      <c r="L35" s="14">
        <f t="shared" ref="L35:L42" si="5">C44</f>
        <v>112</v>
      </c>
      <c r="M35" s="14">
        <f t="shared" ref="M35:M42" si="6">C52</f>
        <v>112</v>
      </c>
      <c r="N35" s="14">
        <f t="shared" ref="N35:N42" si="7">C60</f>
        <v>112</v>
      </c>
      <c r="O35" s="14">
        <f t="shared" ref="O35:O42" si="8">C68</f>
        <v>98</v>
      </c>
      <c r="P35" s="14">
        <f t="shared" ref="P35:P42" si="9">C76</f>
        <v>70</v>
      </c>
      <c r="Q35" s="14">
        <f t="shared" ref="Q35:Q42" si="10">C84</f>
        <v>70</v>
      </c>
      <c r="R35" s="14">
        <f t="shared" ref="R35:R42" si="11">C92</f>
        <v>49</v>
      </c>
    </row>
    <row r="36" spans="1:18" x14ac:dyDescent="0.25">
      <c r="A36" s="1" t="s">
        <v>35</v>
      </c>
      <c r="C36" s="1">
        <v>119</v>
      </c>
      <c r="E36" s="1"/>
      <c r="F36" s="4" t="s">
        <v>100</v>
      </c>
      <c r="G36" s="14">
        <f t="shared" si="0"/>
        <v>77</v>
      </c>
      <c r="H36" s="14">
        <f t="shared" si="1"/>
        <v>112</v>
      </c>
      <c r="I36" s="1">
        <f t="shared" si="2"/>
        <v>7371</v>
      </c>
      <c r="J36" s="1">
        <f t="shared" si="3"/>
        <v>5460</v>
      </c>
      <c r="K36" s="1">
        <f t="shared" si="4"/>
        <v>16105</v>
      </c>
      <c r="L36" s="1">
        <f t="shared" si="5"/>
        <v>13505</v>
      </c>
      <c r="M36" s="1">
        <f t="shared" si="6"/>
        <v>7202</v>
      </c>
      <c r="N36" s="1">
        <f t="shared" si="7"/>
        <v>5003</v>
      </c>
      <c r="O36" s="1">
        <f t="shared" si="8"/>
        <v>70</v>
      </c>
      <c r="P36" s="1">
        <f t="shared" si="9"/>
        <v>16540</v>
      </c>
      <c r="Q36" s="1">
        <f t="shared" si="10"/>
        <v>197</v>
      </c>
      <c r="R36" s="14">
        <f t="shared" si="11"/>
        <v>77</v>
      </c>
    </row>
    <row r="37" spans="1:18" x14ac:dyDescent="0.25">
      <c r="A37" s="1" t="s">
        <v>36</v>
      </c>
      <c r="C37" s="1">
        <v>16105</v>
      </c>
      <c r="E37" s="1"/>
      <c r="F37" s="4" t="s">
        <v>101</v>
      </c>
      <c r="G37" s="14">
        <f t="shared" si="0"/>
        <v>91</v>
      </c>
      <c r="H37" s="14">
        <f t="shared" si="1"/>
        <v>126</v>
      </c>
      <c r="I37" s="1">
        <f t="shared" si="2"/>
        <v>18191</v>
      </c>
      <c r="J37" s="1">
        <f t="shared" si="3"/>
        <v>14798</v>
      </c>
      <c r="K37" s="1">
        <f t="shared" si="4"/>
        <v>16519</v>
      </c>
      <c r="L37" s="1">
        <f t="shared" si="5"/>
        <v>14207</v>
      </c>
      <c r="M37" s="1">
        <f t="shared" si="6"/>
        <v>8495</v>
      </c>
      <c r="N37" s="1">
        <f t="shared" si="7"/>
        <v>5375</v>
      </c>
      <c r="O37" s="1">
        <f t="shared" si="8"/>
        <v>84</v>
      </c>
      <c r="P37" s="1">
        <f t="shared" si="9"/>
        <v>16386</v>
      </c>
      <c r="Q37" s="1">
        <f t="shared" si="10"/>
        <v>197</v>
      </c>
      <c r="R37" s="14">
        <f t="shared" si="11"/>
        <v>84</v>
      </c>
    </row>
    <row r="38" spans="1:18" x14ac:dyDescent="0.25">
      <c r="A38" s="1" t="s">
        <v>37</v>
      </c>
      <c r="C38" s="1">
        <v>16519</v>
      </c>
      <c r="E38" s="1"/>
      <c r="F38" s="4" t="s">
        <v>102</v>
      </c>
      <c r="G38" s="14">
        <f t="shared" si="0"/>
        <v>77</v>
      </c>
      <c r="H38" s="14">
        <f t="shared" si="1"/>
        <v>134</v>
      </c>
      <c r="I38" s="1">
        <f t="shared" si="2"/>
        <v>19330</v>
      </c>
      <c r="J38" s="1">
        <f t="shared" si="3"/>
        <v>16182</v>
      </c>
      <c r="K38" s="1">
        <f t="shared" si="4"/>
        <v>17524</v>
      </c>
      <c r="L38" s="1">
        <f t="shared" si="5"/>
        <v>14938</v>
      </c>
      <c r="M38" s="1">
        <f t="shared" si="6"/>
        <v>7188</v>
      </c>
      <c r="N38" s="1">
        <f t="shared" si="7"/>
        <v>4075</v>
      </c>
      <c r="O38" s="1">
        <f t="shared" si="8"/>
        <v>91</v>
      </c>
      <c r="P38" s="1">
        <f t="shared" si="9"/>
        <v>18557</v>
      </c>
      <c r="Q38" s="1">
        <f t="shared" si="10"/>
        <v>232</v>
      </c>
      <c r="R38" s="14">
        <f t="shared" si="11"/>
        <v>84</v>
      </c>
    </row>
    <row r="39" spans="1:18" x14ac:dyDescent="0.25">
      <c r="A39" s="1" t="s">
        <v>38</v>
      </c>
      <c r="C39" s="1">
        <v>17524</v>
      </c>
      <c r="E39" s="1"/>
      <c r="F39" s="4" t="s">
        <v>103</v>
      </c>
      <c r="G39" s="14">
        <f t="shared" si="0"/>
        <v>70</v>
      </c>
      <c r="H39" s="14">
        <f t="shared" si="1"/>
        <v>105</v>
      </c>
      <c r="I39" s="1">
        <f t="shared" si="2"/>
        <v>20370</v>
      </c>
      <c r="J39" s="1">
        <f t="shared" si="3"/>
        <v>16737</v>
      </c>
      <c r="K39" s="1">
        <f t="shared" si="4"/>
        <v>18388</v>
      </c>
      <c r="L39" s="1">
        <f t="shared" si="5"/>
        <v>13652</v>
      </c>
      <c r="M39" s="1">
        <f t="shared" si="6"/>
        <v>8474</v>
      </c>
      <c r="N39" s="1">
        <f t="shared" si="7"/>
        <v>5979</v>
      </c>
      <c r="O39" s="1">
        <f t="shared" si="8"/>
        <v>84</v>
      </c>
      <c r="P39" s="1">
        <f t="shared" si="9"/>
        <v>20686</v>
      </c>
      <c r="Q39" s="1">
        <f t="shared" si="10"/>
        <v>197</v>
      </c>
      <c r="R39" s="14">
        <f t="shared" si="11"/>
        <v>77</v>
      </c>
    </row>
    <row r="40" spans="1:18" x14ac:dyDescent="0.25">
      <c r="A40" s="1" t="s">
        <v>39</v>
      </c>
      <c r="C40" s="1">
        <v>18388</v>
      </c>
      <c r="E40" s="1"/>
      <c r="F40" s="4" t="s">
        <v>104</v>
      </c>
      <c r="G40" s="14">
        <f t="shared" si="0"/>
        <v>91</v>
      </c>
      <c r="H40" s="14">
        <f t="shared" si="1"/>
        <v>119</v>
      </c>
      <c r="I40" s="1">
        <f t="shared" si="2"/>
        <v>21086</v>
      </c>
      <c r="J40" s="1">
        <f t="shared" si="3"/>
        <v>17482</v>
      </c>
      <c r="K40" s="1">
        <f t="shared" si="4"/>
        <v>18360</v>
      </c>
      <c r="L40" s="1">
        <f t="shared" si="5"/>
        <v>15725</v>
      </c>
      <c r="M40" s="1">
        <f t="shared" si="6"/>
        <v>7680</v>
      </c>
      <c r="N40" s="1">
        <f t="shared" si="7"/>
        <v>3970</v>
      </c>
      <c r="O40" s="1">
        <f t="shared" si="8"/>
        <v>70</v>
      </c>
      <c r="P40" s="1">
        <f t="shared" si="9"/>
        <v>19063</v>
      </c>
      <c r="Q40" s="1">
        <f t="shared" si="10"/>
        <v>197</v>
      </c>
      <c r="R40" s="14">
        <f t="shared" si="11"/>
        <v>77</v>
      </c>
    </row>
    <row r="41" spans="1:18" x14ac:dyDescent="0.25">
      <c r="A41" s="1" t="s">
        <v>40</v>
      </c>
      <c r="C41" s="1">
        <v>18360</v>
      </c>
      <c r="E41" s="1"/>
      <c r="F41" s="4" t="s">
        <v>105</v>
      </c>
      <c r="G41" s="14">
        <f t="shared" si="0"/>
        <v>70</v>
      </c>
      <c r="H41" s="14">
        <f t="shared" si="1"/>
        <v>84</v>
      </c>
      <c r="I41" s="1">
        <f t="shared" si="2"/>
        <v>17173</v>
      </c>
      <c r="J41" s="1">
        <f t="shared" si="3"/>
        <v>3724</v>
      </c>
      <c r="K41" s="1">
        <f t="shared" si="4"/>
        <v>18557</v>
      </c>
      <c r="L41" s="1">
        <f t="shared" si="5"/>
        <v>15802</v>
      </c>
      <c r="M41" s="1">
        <f t="shared" si="6"/>
        <v>8094</v>
      </c>
      <c r="N41" s="1">
        <f t="shared" si="7"/>
        <v>5242</v>
      </c>
      <c r="O41" s="1">
        <f t="shared" si="8"/>
        <v>77</v>
      </c>
      <c r="P41" s="1">
        <f t="shared" si="9"/>
        <v>9436</v>
      </c>
      <c r="Q41" s="1">
        <f t="shared" si="10"/>
        <v>183</v>
      </c>
      <c r="R41" s="14">
        <f t="shared" si="11"/>
        <v>63</v>
      </c>
    </row>
    <row r="42" spans="1:18" x14ac:dyDescent="0.25">
      <c r="A42" s="1" t="s">
        <v>41</v>
      </c>
      <c r="C42" s="1">
        <v>18557</v>
      </c>
      <c r="E42" s="1"/>
      <c r="F42" s="4" t="s">
        <v>106</v>
      </c>
      <c r="G42" s="14">
        <f t="shared" si="0"/>
        <v>63</v>
      </c>
      <c r="H42" s="14">
        <f t="shared" si="1"/>
        <v>63</v>
      </c>
      <c r="I42" s="14">
        <f t="shared" si="2"/>
        <v>84</v>
      </c>
      <c r="J42" s="14">
        <f t="shared" si="3"/>
        <v>91</v>
      </c>
      <c r="K42" s="14">
        <f t="shared" si="4"/>
        <v>112</v>
      </c>
      <c r="L42" s="14">
        <f t="shared" si="5"/>
        <v>105</v>
      </c>
      <c r="M42" s="14">
        <f t="shared" si="6"/>
        <v>84</v>
      </c>
      <c r="N42" s="14">
        <f t="shared" si="7"/>
        <v>84</v>
      </c>
      <c r="O42" s="14">
        <f t="shared" si="8"/>
        <v>56</v>
      </c>
      <c r="P42" s="14">
        <f t="shared" si="9"/>
        <v>56</v>
      </c>
      <c r="Q42" s="14">
        <f t="shared" si="10"/>
        <v>42</v>
      </c>
      <c r="R42" s="14">
        <f t="shared" si="11"/>
        <v>35</v>
      </c>
    </row>
    <row r="43" spans="1:18" x14ac:dyDescent="0.25">
      <c r="A43" s="1" t="s">
        <v>42</v>
      </c>
      <c r="C43" s="1">
        <v>112</v>
      </c>
      <c r="E43" s="1"/>
    </row>
    <row r="44" spans="1:18" x14ac:dyDescent="0.25">
      <c r="A44" s="1" t="s">
        <v>43</v>
      </c>
      <c r="C44" s="1">
        <v>112</v>
      </c>
    </row>
    <row r="45" spans="1:18" x14ac:dyDescent="0.25">
      <c r="A45" s="1" t="s">
        <v>44</v>
      </c>
      <c r="C45" s="1">
        <v>13505</v>
      </c>
    </row>
    <row r="46" spans="1:18" x14ac:dyDescent="0.25">
      <c r="A46" s="1" t="s">
        <v>45</v>
      </c>
      <c r="C46" s="1">
        <v>14207</v>
      </c>
    </row>
    <row r="47" spans="1:18" x14ac:dyDescent="0.25">
      <c r="A47" s="1" t="s">
        <v>46</v>
      </c>
      <c r="C47" s="1">
        <v>14938</v>
      </c>
    </row>
    <row r="48" spans="1:18" x14ac:dyDescent="0.25">
      <c r="A48" s="1" t="s">
        <v>47</v>
      </c>
      <c r="C48" s="1">
        <v>13652</v>
      </c>
    </row>
    <row r="49" spans="1:3" x14ac:dyDescent="0.25">
      <c r="A49" s="1" t="s">
        <v>48</v>
      </c>
      <c r="C49" s="1">
        <v>15725</v>
      </c>
    </row>
    <row r="50" spans="1:3" x14ac:dyDescent="0.25">
      <c r="A50" s="1" t="s">
        <v>49</v>
      </c>
      <c r="C50" s="1">
        <v>15802</v>
      </c>
    </row>
    <row r="51" spans="1:3" x14ac:dyDescent="0.25">
      <c r="A51" s="1" t="s">
        <v>50</v>
      </c>
      <c r="C51" s="1">
        <v>105</v>
      </c>
    </row>
    <row r="52" spans="1:3" x14ac:dyDescent="0.25">
      <c r="A52" s="1" t="s">
        <v>51</v>
      </c>
      <c r="C52" s="1">
        <v>112</v>
      </c>
    </row>
    <row r="53" spans="1:3" x14ac:dyDescent="0.25">
      <c r="A53" s="1" t="s">
        <v>52</v>
      </c>
      <c r="C53" s="1">
        <v>7202</v>
      </c>
    </row>
    <row r="54" spans="1:3" x14ac:dyDescent="0.25">
      <c r="A54" s="1" t="s">
        <v>53</v>
      </c>
      <c r="C54" s="1">
        <v>8495</v>
      </c>
    </row>
    <row r="55" spans="1:3" x14ac:dyDescent="0.25">
      <c r="A55" s="1" t="s">
        <v>54</v>
      </c>
      <c r="C55" s="1">
        <v>7188</v>
      </c>
    </row>
    <row r="56" spans="1:3" x14ac:dyDescent="0.25">
      <c r="A56" s="1" t="s">
        <v>55</v>
      </c>
      <c r="C56" s="1">
        <v>8474</v>
      </c>
    </row>
    <row r="57" spans="1:3" x14ac:dyDescent="0.25">
      <c r="A57" s="1" t="s">
        <v>56</v>
      </c>
      <c r="C57" s="1">
        <v>7680</v>
      </c>
    </row>
    <row r="58" spans="1:3" x14ac:dyDescent="0.25">
      <c r="A58" s="1" t="s">
        <v>57</v>
      </c>
      <c r="C58" s="1">
        <v>8094</v>
      </c>
    </row>
    <row r="59" spans="1:3" x14ac:dyDescent="0.25">
      <c r="A59" s="1" t="s">
        <v>58</v>
      </c>
      <c r="C59" s="1">
        <v>84</v>
      </c>
    </row>
    <row r="60" spans="1:3" x14ac:dyDescent="0.25">
      <c r="A60" s="1" t="s">
        <v>59</v>
      </c>
      <c r="C60" s="1">
        <v>112</v>
      </c>
    </row>
    <row r="61" spans="1:3" x14ac:dyDescent="0.25">
      <c r="A61" s="1" t="s">
        <v>60</v>
      </c>
      <c r="C61" s="1">
        <v>5003</v>
      </c>
    </row>
    <row r="62" spans="1:3" x14ac:dyDescent="0.25">
      <c r="A62" s="1" t="s">
        <v>61</v>
      </c>
      <c r="C62" s="1">
        <v>5375</v>
      </c>
    </row>
    <row r="63" spans="1:3" x14ac:dyDescent="0.25">
      <c r="A63" s="1" t="s">
        <v>62</v>
      </c>
      <c r="C63" s="1">
        <v>4075</v>
      </c>
    </row>
    <row r="64" spans="1:3" x14ac:dyDescent="0.25">
      <c r="A64" s="1" t="s">
        <v>63</v>
      </c>
      <c r="C64" s="1">
        <v>5979</v>
      </c>
    </row>
    <row r="65" spans="1:3" x14ac:dyDescent="0.25">
      <c r="A65" s="1" t="s">
        <v>64</v>
      </c>
      <c r="C65" s="1">
        <v>3970</v>
      </c>
    </row>
    <row r="66" spans="1:3" x14ac:dyDescent="0.25">
      <c r="A66" s="1" t="s">
        <v>65</v>
      </c>
      <c r="C66" s="1">
        <v>5242</v>
      </c>
    </row>
    <row r="67" spans="1:3" x14ac:dyDescent="0.25">
      <c r="A67" s="1" t="s">
        <v>66</v>
      </c>
      <c r="C67" s="1">
        <v>84</v>
      </c>
    </row>
    <row r="68" spans="1:3" x14ac:dyDescent="0.25">
      <c r="A68" s="1" t="s">
        <v>67</v>
      </c>
      <c r="C68" s="1">
        <v>98</v>
      </c>
    </row>
    <row r="69" spans="1:3" x14ac:dyDescent="0.25">
      <c r="A69" s="1" t="s">
        <v>68</v>
      </c>
      <c r="C69" s="1">
        <v>70</v>
      </c>
    </row>
    <row r="70" spans="1:3" x14ac:dyDescent="0.25">
      <c r="A70" s="1" t="s">
        <v>69</v>
      </c>
      <c r="C70" s="1">
        <v>84</v>
      </c>
    </row>
    <row r="71" spans="1:3" x14ac:dyDescent="0.25">
      <c r="A71" s="1" t="s">
        <v>70</v>
      </c>
      <c r="C71" s="1">
        <v>91</v>
      </c>
    </row>
    <row r="72" spans="1:3" x14ac:dyDescent="0.25">
      <c r="A72" s="1" t="s">
        <v>71</v>
      </c>
      <c r="C72" s="1">
        <v>84</v>
      </c>
    </row>
    <row r="73" spans="1:3" x14ac:dyDescent="0.25">
      <c r="A73" s="1" t="s">
        <v>72</v>
      </c>
      <c r="C73" s="1">
        <v>70</v>
      </c>
    </row>
    <row r="74" spans="1:3" x14ac:dyDescent="0.25">
      <c r="A74" s="1" t="s">
        <v>73</v>
      </c>
      <c r="C74" s="1">
        <v>77</v>
      </c>
    </row>
    <row r="75" spans="1:3" x14ac:dyDescent="0.25">
      <c r="A75" s="1" t="s">
        <v>74</v>
      </c>
      <c r="C75" s="1">
        <v>56</v>
      </c>
    </row>
    <row r="76" spans="1:3" x14ac:dyDescent="0.25">
      <c r="A76" s="1" t="s">
        <v>75</v>
      </c>
      <c r="C76" s="1">
        <v>70</v>
      </c>
    </row>
    <row r="77" spans="1:3" x14ac:dyDescent="0.25">
      <c r="A77" s="1" t="s">
        <v>76</v>
      </c>
      <c r="C77" s="1">
        <v>16540</v>
      </c>
    </row>
    <row r="78" spans="1:3" x14ac:dyDescent="0.25">
      <c r="A78" s="1" t="s">
        <v>77</v>
      </c>
      <c r="C78" s="1">
        <v>16386</v>
      </c>
    </row>
    <row r="79" spans="1:3" x14ac:dyDescent="0.25">
      <c r="A79" s="1" t="s">
        <v>78</v>
      </c>
      <c r="C79" s="1">
        <v>18557</v>
      </c>
    </row>
    <row r="80" spans="1:3" x14ac:dyDescent="0.25">
      <c r="A80" s="1" t="s">
        <v>79</v>
      </c>
      <c r="C80" s="1">
        <v>20686</v>
      </c>
    </row>
    <row r="81" spans="1:3" x14ac:dyDescent="0.25">
      <c r="A81" s="1" t="s">
        <v>80</v>
      </c>
      <c r="C81" s="1">
        <v>19063</v>
      </c>
    </row>
    <row r="82" spans="1:3" x14ac:dyDescent="0.25">
      <c r="A82" s="1" t="s">
        <v>81</v>
      </c>
      <c r="C82" s="1">
        <v>9436</v>
      </c>
    </row>
    <row r="83" spans="1:3" x14ac:dyDescent="0.25">
      <c r="A83" s="1" t="s">
        <v>82</v>
      </c>
      <c r="C83" s="1">
        <v>56</v>
      </c>
    </row>
    <row r="84" spans="1:3" x14ac:dyDescent="0.25">
      <c r="A84" s="1" t="s">
        <v>83</v>
      </c>
      <c r="C84" s="1">
        <v>70</v>
      </c>
    </row>
    <row r="85" spans="1:3" x14ac:dyDescent="0.25">
      <c r="A85" s="1" t="s">
        <v>84</v>
      </c>
      <c r="C85" s="1">
        <v>197</v>
      </c>
    </row>
    <row r="86" spans="1:3" x14ac:dyDescent="0.25">
      <c r="A86" s="1" t="s">
        <v>85</v>
      </c>
      <c r="C86" s="1">
        <v>197</v>
      </c>
    </row>
    <row r="87" spans="1:3" x14ac:dyDescent="0.25">
      <c r="A87" s="1" t="s">
        <v>86</v>
      </c>
      <c r="C87" s="1">
        <v>232</v>
      </c>
    </row>
    <row r="88" spans="1:3" x14ac:dyDescent="0.25">
      <c r="A88" s="1" t="s">
        <v>87</v>
      </c>
      <c r="C88" s="1">
        <v>197</v>
      </c>
    </row>
    <row r="89" spans="1:3" x14ac:dyDescent="0.25">
      <c r="A89" s="1" t="s">
        <v>88</v>
      </c>
      <c r="C89" s="1">
        <v>197</v>
      </c>
    </row>
    <row r="90" spans="1:3" x14ac:dyDescent="0.25">
      <c r="A90" s="1" t="s">
        <v>89</v>
      </c>
      <c r="C90" s="1">
        <v>183</v>
      </c>
    </row>
    <row r="91" spans="1:3" x14ac:dyDescent="0.25">
      <c r="A91" s="1" t="s">
        <v>90</v>
      </c>
      <c r="C91" s="1">
        <v>42</v>
      </c>
    </row>
    <row r="92" spans="1:3" x14ac:dyDescent="0.25">
      <c r="A92" s="1" t="s">
        <v>91</v>
      </c>
      <c r="C92" s="1">
        <v>49</v>
      </c>
    </row>
    <row r="93" spans="1:3" x14ac:dyDescent="0.25">
      <c r="A93" s="1" t="s">
        <v>92</v>
      </c>
      <c r="C93" s="1">
        <v>77</v>
      </c>
    </row>
    <row r="94" spans="1:3" x14ac:dyDescent="0.25">
      <c r="A94" s="1" t="s">
        <v>93</v>
      </c>
      <c r="C94" s="1">
        <v>84</v>
      </c>
    </row>
    <row r="95" spans="1:3" x14ac:dyDescent="0.25">
      <c r="A95" s="1" t="s">
        <v>94</v>
      </c>
      <c r="C95" s="1">
        <v>84</v>
      </c>
    </row>
    <row r="96" spans="1:3" x14ac:dyDescent="0.25">
      <c r="A96" s="1" t="s">
        <v>95</v>
      </c>
      <c r="C96" s="1">
        <v>77</v>
      </c>
    </row>
    <row r="97" spans="1:3" x14ac:dyDescent="0.25">
      <c r="A97" s="1" t="s">
        <v>96</v>
      </c>
      <c r="C97" s="1">
        <v>77</v>
      </c>
    </row>
    <row r="98" spans="1:3" x14ac:dyDescent="0.25">
      <c r="A98" s="1" t="s">
        <v>97</v>
      </c>
      <c r="C98" s="1">
        <v>63</v>
      </c>
    </row>
    <row r="99" spans="1:3" x14ac:dyDescent="0.25">
      <c r="A99" s="1" t="s">
        <v>98</v>
      </c>
      <c r="C99" s="1">
        <v>35</v>
      </c>
    </row>
    <row r="101" spans="1:3" x14ac:dyDescent="0.25">
      <c r="A101" s="1" t="s">
        <v>118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01"/>
  <sheetViews>
    <sheetView topLeftCell="A10" workbookViewId="0">
      <selection activeCell="F33" sqref="F33:R42"/>
    </sheetView>
  </sheetViews>
  <sheetFormatPr defaultRowHeight="15" x14ac:dyDescent="0.25"/>
  <cols>
    <col min="5" max="5" width="24.140625" customWidth="1"/>
    <col min="6" max="6" width="10.28515625" customWidth="1"/>
    <col min="7" max="7" width="14.140625" customWidth="1"/>
    <col min="8" max="8" width="12.42578125" customWidth="1"/>
    <col min="9" max="9" width="11.85546875" customWidth="1"/>
    <col min="10" max="10" width="10.140625" bestFit="1" customWidth="1"/>
    <col min="15" max="17" width="14.140625" bestFit="1" customWidth="1"/>
    <col min="19" max="20" width="12.85546875" bestFit="1" customWidth="1"/>
  </cols>
  <sheetData>
    <row r="1" spans="1:7" x14ac:dyDescent="0.25">
      <c r="A1" s="1" t="s">
        <v>119</v>
      </c>
    </row>
    <row r="2" spans="1:7" ht="18.75" x14ac:dyDescent="0.3">
      <c r="A2" s="1" t="s">
        <v>0</v>
      </c>
      <c r="E2" s="2" t="s">
        <v>121</v>
      </c>
    </row>
    <row r="3" spans="1:7" x14ac:dyDescent="0.25">
      <c r="A3" s="1" t="s">
        <v>1</v>
      </c>
      <c r="B3" s="1" t="s">
        <v>2</v>
      </c>
      <c r="C3" s="1">
        <v>0</v>
      </c>
    </row>
    <row r="4" spans="1:7" ht="15.75" x14ac:dyDescent="0.25">
      <c r="A4" s="1" t="s">
        <v>3</v>
      </c>
      <c r="C4" s="1">
        <v>70</v>
      </c>
      <c r="E4" s="3" t="s">
        <v>122</v>
      </c>
    </row>
    <row r="5" spans="1:7" x14ac:dyDescent="0.25">
      <c r="A5" s="1" t="s">
        <v>4</v>
      </c>
      <c r="C5" s="1">
        <v>63</v>
      </c>
    </row>
    <row r="6" spans="1:7" x14ac:dyDescent="0.25">
      <c r="A6" s="1" t="s">
        <v>5</v>
      </c>
      <c r="C6" s="1">
        <v>63</v>
      </c>
    </row>
    <row r="7" spans="1:7" x14ac:dyDescent="0.25">
      <c r="A7" s="1" t="s">
        <v>6</v>
      </c>
      <c r="C7" s="1">
        <v>91</v>
      </c>
      <c r="E7" s="4"/>
    </row>
    <row r="8" spans="1:7" x14ac:dyDescent="0.25">
      <c r="A8" s="1" t="s">
        <v>7</v>
      </c>
      <c r="C8" s="1">
        <v>77</v>
      </c>
      <c r="E8" t="s">
        <v>123</v>
      </c>
      <c r="G8" s="5">
        <v>44753</v>
      </c>
    </row>
    <row r="9" spans="1:7" ht="15.75" x14ac:dyDescent="0.25">
      <c r="A9" s="1" t="s">
        <v>8</v>
      </c>
      <c r="C9" s="1">
        <v>84</v>
      </c>
      <c r="E9" t="s">
        <v>124</v>
      </c>
      <c r="F9" s="6" t="s">
        <v>125</v>
      </c>
      <c r="G9" s="7">
        <f>G8</f>
        <v>44753</v>
      </c>
    </row>
    <row r="10" spans="1:7" x14ac:dyDescent="0.25">
      <c r="A10" s="1" t="s">
        <v>9</v>
      </c>
      <c r="C10" s="1">
        <v>70</v>
      </c>
      <c r="F10" t="s">
        <v>126</v>
      </c>
      <c r="G10" s="5">
        <f>G9+1</f>
        <v>44754</v>
      </c>
    </row>
    <row r="11" spans="1:7" x14ac:dyDescent="0.25">
      <c r="A11" s="1" t="s">
        <v>10</v>
      </c>
      <c r="C11" s="1">
        <v>56</v>
      </c>
      <c r="F11" t="s">
        <v>127</v>
      </c>
      <c r="G11" s="5">
        <f>G10</f>
        <v>44754</v>
      </c>
    </row>
    <row r="12" spans="1:7" x14ac:dyDescent="0.25">
      <c r="A12" s="1" t="s">
        <v>11</v>
      </c>
      <c r="C12" s="1">
        <v>77</v>
      </c>
      <c r="F12" s="8" t="s">
        <v>128</v>
      </c>
      <c r="G12" s="5">
        <f>G11+1</f>
        <v>44755</v>
      </c>
    </row>
    <row r="13" spans="1:7" x14ac:dyDescent="0.25">
      <c r="A13" s="1" t="s">
        <v>12</v>
      </c>
      <c r="C13" s="1">
        <v>91</v>
      </c>
      <c r="F13" t="s">
        <v>129</v>
      </c>
      <c r="G13" s="5">
        <f>G12</f>
        <v>44755</v>
      </c>
    </row>
    <row r="14" spans="1:7" x14ac:dyDescent="0.25">
      <c r="A14" s="1" t="s">
        <v>13</v>
      </c>
      <c r="C14" s="1">
        <v>98</v>
      </c>
      <c r="F14" t="s">
        <v>130</v>
      </c>
      <c r="G14" s="5">
        <f>G13+1</f>
        <v>44756</v>
      </c>
    </row>
    <row r="15" spans="1:7" x14ac:dyDescent="0.25">
      <c r="A15" s="1" t="s">
        <v>14</v>
      </c>
      <c r="C15" s="1">
        <v>98</v>
      </c>
      <c r="F15" t="s">
        <v>131</v>
      </c>
      <c r="G15" s="5">
        <f>G14</f>
        <v>44756</v>
      </c>
    </row>
    <row r="16" spans="1:7" x14ac:dyDescent="0.25">
      <c r="A16" s="1" t="s">
        <v>15</v>
      </c>
      <c r="C16" s="1">
        <v>91</v>
      </c>
    </row>
    <row r="17" spans="1:19" x14ac:dyDescent="0.25">
      <c r="A17" s="1" t="s">
        <v>16</v>
      </c>
      <c r="C17" s="1">
        <v>91</v>
      </c>
      <c r="E17" t="s">
        <v>132</v>
      </c>
      <c r="F17" t="s">
        <v>133</v>
      </c>
    </row>
    <row r="18" spans="1:19" x14ac:dyDescent="0.25">
      <c r="A18" s="1" t="s">
        <v>17</v>
      </c>
      <c r="C18" s="1">
        <v>63</v>
      </c>
      <c r="E18" t="s">
        <v>134</v>
      </c>
      <c r="F18" t="s">
        <v>135</v>
      </c>
    </row>
    <row r="19" spans="1:19" x14ac:dyDescent="0.25">
      <c r="A19" s="1" t="s">
        <v>18</v>
      </c>
      <c r="C19" s="1">
        <v>77</v>
      </c>
    </row>
    <row r="20" spans="1:19" x14ac:dyDescent="0.25">
      <c r="A20" s="1" t="s">
        <v>19</v>
      </c>
      <c r="C20" s="1">
        <v>98</v>
      </c>
      <c r="E20" s="4" t="s">
        <v>136</v>
      </c>
      <c r="S20" s="1"/>
    </row>
    <row r="21" spans="1:19" x14ac:dyDescent="0.25">
      <c r="A21" s="1" t="s">
        <v>20</v>
      </c>
      <c r="C21" s="1">
        <v>7975</v>
      </c>
      <c r="E21" t="s">
        <v>137</v>
      </c>
      <c r="F21" t="s">
        <v>138</v>
      </c>
      <c r="I21" s="9" t="s">
        <v>139</v>
      </c>
      <c r="J21" s="5">
        <v>44700</v>
      </c>
      <c r="S21" s="1"/>
    </row>
    <row r="22" spans="1:19" x14ac:dyDescent="0.25">
      <c r="A22" s="1" t="s">
        <v>21</v>
      </c>
      <c r="C22" s="1">
        <v>17257</v>
      </c>
      <c r="E22" t="s">
        <v>140</v>
      </c>
      <c r="F22" s="5">
        <v>44711</v>
      </c>
      <c r="S22" s="1"/>
    </row>
    <row r="23" spans="1:19" x14ac:dyDescent="0.25">
      <c r="A23" s="1" t="s">
        <v>22</v>
      </c>
      <c r="C23" s="1">
        <v>18430</v>
      </c>
      <c r="E23" t="s">
        <v>141</v>
      </c>
      <c r="F23" t="s">
        <v>142</v>
      </c>
      <c r="S23" s="1"/>
    </row>
    <row r="24" spans="1:19" x14ac:dyDescent="0.25">
      <c r="A24" s="1" t="s">
        <v>23</v>
      </c>
      <c r="C24" s="1">
        <v>19519</v>
      </c>
      <c r="E24" t="s">
        <v>143</v>
      </c>
      <c r="F24">
        <f>G8-J21</f>
        <v>53</v>
      </c>
      <c r="G24" t="s">
        <v>144</v>
      </c>
      <c r="S24" s="1"/>
    </row>
    <row r="25" spans="1:19" x14ac:dyDescent="0.25">
      <c r="A25" s="1" t="s">
        <v>24</v>
      </c>
      <c r="C25" s="1">
        <v>20081</v>
      </c>
      <c r="E25" t="s">
        <v>145</v>
      </c>
      <c r="F25" t="s">
        <v>160</v>
      </c>
      <c r="S25" s="1"/>
    </row>
    <row r="26" spans="1:19" x14ac:dyDescent="0.25">
      <c r="A26" s="1" t="s">
        <v>25</v>
      </c>
      <c r="C26" s="1">
        <v>16927</v>
      </c>
      <c r="S26" s="1"/>
    </row>
    <row r="27" spans="1:19" x14ac:dyDescent="0.25">
      <c r="A27" s="1" t="s">
        <v>26</v>
      </c>
      <c r="C27" s="1">
        <v>84</v>
      </c>
      <c r="E27" s="4" t="s">
        <v>146</v>
      </c>
      <c r="F27" t="s">
        <v>162</v>
      </c>
      <c r="S27" s="1"/>
    </row>
    <row r="28" spans="1:19" x14ac:dyDescent="0.25">
      <c r="A28" s="1" t="s">
        <v>27</v>
      </c>
      <c r="C28" s="1">
        <v>98</v>
      </c>
      <c r="F28" t="s">
        <v>161</v>
      </c>
    </row>
    <row r="29" spans="1:19" x14ac:dyDescent="0.25">
      <c r="A29" s="1" t="s">
        <v>28</v>
      </c>
      <c r="C29" s="1">
        <v>5481</v>
      </c>
    </row>
    <row r="30" spans="1:19" x14ac:dyDescent="0.25">
      <c r="A30" s="1" t="s">
        <v>29</v>
      </c>
      <c r="C30" s="1">
        <v>13498</v>
      </c>
    </row>
    <row r="31" spans="1:19" x14ac:dyDescent="0.25">
      <c r="A31" s="1" t="s">
        <v>30</v>
      </c>
      <c r="C31" s="1">
        <v>15205</v>
      </c>
      <c r="E31" s="1"/>
    </row>
    <row r="32" spans="1:19" x14ac:dyDescent="0.25">
      <c r="A32" s="1" t="s">
        <v>31</v>
      </c>
      <c r="C32" s="1">
        <v>15592</v>
      </c>
      <c r="E32" s="1"/>
    </row>
    <row r="33" spans="1:18" ht="45" x14ac:dyDescent="0.25">
      <c r="A33" s="1" t="s">
        <v>32</v>
      </c>
      <c r="C33" s="1">
        <v>16772</v>
      </c>
      <c r="E33" s="1"/>
      <c r="F33" s="10" t="s">
        <v>147</v>
      </c>
      <c r="G33" s="11" t="s">
        <v>148</v>
      </c>
      <c r="H33" s="12" t="s">
        <v>148</v>
      </c>
      <c r="I33" s="12" t="s">
        <v>149</v>
      </c>
      <c r="J33" s="12" t="s">
        <v>150</v>
      </c>
      <c r="K33" s="12" t="s">
        <v>151</v>
      </c>
      <c r="L33" s="12" t="s">
        <v>152</v>
      </c>
      <c r="M33" s="12" t="s">
        <v>153</v>
      </c>
      <c r="N33" s="12" t="s">
        <v>154</v>
      </c>
      <c r="O33" s="12" t="s">
        <v>155</v>
      </c>
      <c r="P33" s="12" t="s">
        <v>149</v>
      </c>
      <c r="Q33" s="12" t="s">
        <v>156</v>
      </c>
      <c r="R33" s="11" t="s">
        <v>157</v>
      </c>
    </row>
    <row r="34" spans="1:18" x14ac:dyDescent="0.25">
      <c r="A34" s="1" t="s">
        <v>33</v>
      </c>
      <c r="C34" s="1">
        <v>3928</v>
      </c>
      <c r="E34" s="1"/>
      <c r="G34" s="13">
        <v>1</v>
      </c>
      <c r="H34" s="13">
        <v>2</v>
      </c>
      <c r="I34" s="13">
        <v>3</v>
      </c>
      <c r="J34" s="13">
        <v>4</v>
      </c>
      <c r="K34" s="13">
        <v>5</v>
      </c>
      <c r="L34" s="13">
        <v>6</v>
      </c>
      <c r="M34" s="13">
        <v>7</v>
      </c>
      <c r="N34" s="13">
        <v>8</v>
      </c>
      <c r="O34" s="13">
        <v>9</v>
      </c>
      <c r="P34" s="13">
        <v>10</v>
      </c>
      <c r="Q34" s="13">
        <v>11</v>
      </c>
      <c r="R34" s="13">
        <v>12</v>
      </c>
    </row>
    <row r="35" spans="1:18" x14ac:dyDescent="0.25">
      <c r="A35" s="1" t="s">
        <v>34</v>
      </c>
      <c r="C35" s="1">
        <v>84</v>
      </c>
      <c r="E35" s="1"/>
      <c r="F35" s="4" t="s">
        <v>99</v>
      </c>
      <c r="G35" s="14">
        <f t="shared" ref="G35:G42" si="0">C4</f>
        <v>70</v>
      </c>
      <c r="H35" s="14">
        <f t="shared" ref="H35:H42" si="1">C12</f>
        <v>77</v>
      </c>
      <c r="I35" s="14">
        <f t="shared" ref="I35:I42" si="2">C20</f>
        <v>98</v>
      </c>
      <c r="J35" s="14">
        <f t="shared" ref="J35:J42" si="3">C28</f>
        <v>98</v>
      </c>
      <c r="K35" s="14">
        <f t="shared" ref="K35:K42" si="4">C36</f>
        <v>112</v>
      </c>
      <c r="L35" s="14">
        <f t="shared" ref="L35:L42" si="5">C44</f>
        <v>105</v>
      </c>
      <c r="M35" s="14">
        <f t="shared" ref="M35:M42" si="6">C52</f>
        <v>112</v>
      </c>
      <c r="N35" s="14">
        <f t="shared" ref="N35:N42" si="7">C60</f>
        <v>98</v>
      </c>
      <c r="O35" s="14">
        <f t="shared" ref="O35:O42" si="8">C68</f>
        <v>91</v>
      </c>
      <c r="P35" s="14">
        <f t="shared" ref="P35:P42" si="9">C76</f>
        <v>84</v>
      </c>
      <c r="Q35" s="14">
        <f t="shared" ref="Q35:Q42" si="10">C84</f>
        <v>63</v>
      </c>
      <c r="R35" s="14">
        <f t="shared" ref="R35:R42" si="11">C92</f>
        <v>56</v>
      </c>
    </row>
    <row r="36" spans="1:18" x14ac:dyDescent="0.25">
      <c r="A36" s="1" t="s">
        <v>35</v>
      </c>
      <c r="C36" s="1">
        <v>112</v>
      </c>
      <c r="E36" s="1"/>
      <c r="F36" s="4" t="s">
        <v>100</v>
      </c>
      <c r="G36" s="14">
        <f t="shared" si="0"/>
        <v>63</v>
      </c>
      <c r="H36" s="14">
        <f t="shared" si="1"/>
        <v>91</v>
      </c>
      <c r="I36" s="1">
        <f t="shared" si="2"/>
        <v>7975</v>
      </c>
      <c r="J36" s="1">
        <f t="shared" si="3"/>
        <v>5481</v>
      </c>
      <c r="K36" s="1">
        <f t="shared" si="4"/>
        <v>15556</v>
      </c>
      <c r="L36" s="1">
        <f t="shared" si="5"/>
        <v>13287</v>
      </c>
      <c r="M36" s="1">
        <f t="shared" si="6"/>
        <v>7223</v>
      </c>
      <c r="N36" s="1">
        <f t="shared" si="7"/>
        <v>5010</v>
      </c>
      <c r="O36" s="1">
        <f t="shared" si="8"/>
        <v>70</v>
      </c>
      <c r="P36" s="1">
        <f t="shared" si="9"/>
        <v>15880</v>
      </c>
      <c r="Q36" s="1">
        <f t="shared" si="10"/>
        <v>211</v>
      </c>
      <c r="R36" s="14">
        <f t="shared" si="11"/>
        <v>70</v>
      </c>
    </row>
    <row r="37" spans="1:18" x14ac:dyDescent="0.25">
      <c r="A37" s="1" t="s">
        <v>36</v>
      </c>
      <c r="C37" s="1">
        <v>15556</v>
      </c>
      <c r="E37" s="1"/>
      <c r="F37" s="4" t="s">
        <v>101</v>
      </c>
      <c r="G37" s="14">
        <f t="shared" si="0"/>
        <v>63</v>
      </c>
      <c r="H37" s="14">
        <f t="shared" si="1"/>
        <v>98</v>
      </c>
      <c r="I37" s="1">
        <f t="shared" si="2"/>
        <v>17257</v>
      </c>
      <c r="J37" s="1">
        <f t="shared" si="3"/>
        <v>13498</v>
      </c>
      <c r="K37" s="1">
        <f t="shared" si="4"/>
        <v>15585</v>
      </c>
      <c r="L37" s="1">
        <f t="shared" si="5"/>
        <v>13575</v>
      </c>
      <c r="M37" s="1">
        <f t="shared" si="6"/>
        <v>8144</v>
      </c>
      <c r="N37" s="1">
        <f t="shared" si="7"/>
        <v>4181</v>
      </c>
      <c r="O37" s="1">
        <f t="shared" si="8"/>
        <v>70</v>
      </c>
      <c r="P37" s="1">
        <f t="shared" si="9"/>
        <v>15022</v>
      </c>
      <c r="Q37" s="1">
        <f t="shared" si="10"/>
        <v>197</v>
      </c>
      <c r="R37" s="14">
        <f t="shared" si="11"/>
        <v>70</v>
      </c>
    </row>
    <row r="38" spans="1:18" x14ac:dyDescent="0.25">
      <c r="A38" s="1" t="s">
        <v>37</v>
      </c>
      <c r="C38" s="1">
        <v>15585</v>
      </c>
      <c r="E38" s="1"/>
      <c r="F38" s="4" t="s">
        <v>102</v>
      </c>
      <c r="G38" s="14">
        <f t="shared" si="0"/>
        <v>91</v>
      </c>
      <c r="H38" s="14">
        <f t="shared" si="1"/>
        <v>98</v>
      </c>
      <c r="I38" s="1">
        <f t="shared" si="2"/>
        <v>18430</v>
      </c>
      <c r="J38" s="1">
        <f t="shared" si="3"/>
        <v>15205</v>
      </c>
      <c r="K38" s="1">
        <f t="shared" si="4"/>
        <v>16449</v>
      </c>
      <c r="L38" s="1">
        <f t="shared" si="5"/>
        <v>14186</v>
      </c>
      <c r="M38" s="1">
        <f t="shared" si="6"/>
        <v>6935</v>
      </c>
      <c r="N38" s="1">
        <f t="shared" si="7"/>
        <v>4033</v>
      </c>
      <c r="O38" s="1">
        <f t="shared" si="8"/>
        <v>91</v>
      </c>
      <c r="P38" s="1">
        <f t="shared" si="9"/>
        <v>17917</v>
      </c>
      <c r="Q38" s="1">
        <f t="shared" si="10"/>
        <v>204</v>
      </c>
      <c r="R38" s="14">
        <f t="shared" si="11"/>
        <v>77</v>
      </c>
    </row>
    <row r="39" spans="1:18" x14ac:dyDescent="0.25">
      <c r="A39" s="1" t="s">
        <v>38</v>
      </c>
      <c r="C39" s="1">
        <v>16449</v>
      </c>
      <c r="E39" s="1"/>
      <c r="F39" s="4" t="s">
        <v>103</v>
      </c>
      <c r="G39" s="14">
        <f t="shared" si="0"/>
        <v>77</v>
      </c>
      <c r="H39" s="14">
        <f t="shared" si="1"/>
        <v>91</v>
      </c>
      <c r="I39" s="1">
        <f t="shared" si="2"/>
        <v>19519</v>
      </c>
      <c r="J39" s="1">
        <f t="shared" si="3"/>
        <v>15592</v>
      </c>
      <c r="K39" s="1">
        <f t="shared" si="4"/>
        <v>17440</v>
      </c>
      <c r="L39" s="1">
        <f t="shared" si="5"/>
        <v>12922</v>
      </c>
      <c r="M39" s="1">
        <f t="shared" si="6"/>
        <v>8481</v>
      </c>
      <c r="N39" s="1">
        <f t="shared" si="7"/>
        <v>5769</v>
      </c>
      <c r="O39" s="1">
        <f t="shared" si="8"/>
        <v>98</v>
      </c>
      <c r="P39" s="1">
        <f t="shared" si="9"/>
        <v>19379</v>
      </c>
      <c r="Q39" s="1">
        <f t="shared" si="10"/>
        <v>204</v>
      </c>
      <c r="R39" s="14">
        <f t="shared" si="11"/>
        <v>77</v>
      </c>
    </row>
    <row r="40" spans="1:18" x14ac:dyDescent="0.25">
      <c r="A40" s="1" t="s">
        <v>39</v>
      </c>
      <c r="C40" s="1">
        <v>17440</v>
      </c>
      <c r="E40" s="1"/>
      <c r="F40" s="4" t="s">
        <v>104</v>
      </c>
      <c r="G40" s="14">
        <f t="shared" si="0"/>
        <v>84</v>
      </c>
      <c r="H40" s="14">
        <f t="shared" si="1"/>
        <v>91</v>
      </c>
      <c r="I40" s="1">
        <f t="shared" si="2"/>
        <v>20081</v>
      </c>
      <c r="J40" s="1">
        <f t="shared" si="3"/>
        <v>16772</v>
      </c>
      <c r="K40" s="1">
        <f t="shared" si="4"/>
        <v>17046</v>
      </c>
      <c r="L40" s="1">
        <f t="shared" si="5"/>
        <v>14692</v>
      </c>
      <c r="M40" s="1">
        <f t="shared" si="6"/>
        <v>7371</v>
      </c>
      <c r="N40" s="1">
        <f t="shared" si="7"/>
        <v>3893</v>
      </c>
      <c r="O40" s="1">
        <f t="shared" si="8"/>
        <v>77</v>
      </c>
      <c r="P40" s="1">
        <f t="shared" si="9"/>
        <v>16941</v>
      </c>
      <c r="Q40" s="1">
        <f t="shared" si="10"/>
        <v>204</v>
      </c>
      <c r="R40" s="14">
        <f t="shared" si="11"/>
        <v>70</v>
      </c>
    </row>
    <row r="41" spans="1:18" x14ac:dyDescent="0.25">
      <c r="A41" s="1" t="s">
        <v>40</v>
      </c>
      <c r="C41" s="1">
        <v>17046</v>
      </c>
      <c r="E41" s="1"/>
      <c r="F41" s="4" t="s">
        <v>105</v>
      </c>
      <c r="G41" s="14">
        <f t="shared" si="0"/>
        <v>70</v>
      </c>
      <c r="H41" s="14">
        <f t="shared" si="1"/>
        <v>63</v>
      </c>
      <c r="I41" s="1">
        <f t="shared" si="2"/>
        <v>16927</v>
      </c>
      <c r="J41" s="1">
        <f t="shared" si="3"/>
        <v>3928</v>
      </c>
      <c r="K41" s="1">
        <f t="shared" si="4"/>
        <v>17791</v>
      </c>
      <c r="L41" s="1">
        <f t="shared" si="5"/>
        <v>14980</v>
      </c>
      <c r="M41" s="1">
        <f t="shared" si="6"/>
        <v>8137</v>
      </c>
      <c r="N41" s="1">
        <f t="shared" si="7"/>
        <v>5052</v>
      </c>
      <c r="O41" s="1">
        <f t="shared" si="8"/>
        <v>91</v>
      </c>
      <c r="P41" s="1">
        <f t="shared" si="9"/>
        <v>9359</v>
      </c>
      <c r="Q41" s="1">
        <f t="shared" si="10"/>
        <v>190</v>
      </c>
      <c r="R41" s="14">
        <f t="shared" si="11"/>
        <v>56</v>
      </c>
    </row>
    <row r="42" spans="1:18" x14ac:dyDescent="0.25">
      <c r="A42" s="1" t="s">
        <v>41</v>
      </c>
      <c r="C42" s="1">
        <v>17791</v>
      </c>
      <c r="E42" s="1"/>
      <c r="F42" s="4" t="s">
        <v>106</v>
      </c>
      <c r="G42" s="14">
        <f t="shared" si="0"/>
        <v>56</v>
      </c>
      <c r="H42" s="14">
        <f t="shared" si="1"/>
        <v>77</v>
      </c>
      <c r="I42" s="14">
        <f t="shared" si="2"/>
        <v>84</v>
      </c>
      <c r="J42" s="14">
        <f t="shared" si="3"/>
        <v>84</v>
      </c>
      <c r="K42" s="14">
        <f t="shared" si="4"/>
        <v>98</v>
      </c>
      <c r="L42" s="14">
        <f t="shared" si="5"/>
        <v>98</v>
      </c>
      <c r="M42" s="14">
        <f t="shared" si="6"/>
        <v>91</v>
      </c>
      <c r="N42" s="14">
        <f t="shared" si="7"/>
        <v>77</v>
      </c>
      <c r="O42" s="14">
        <f t="shared" si="8"/>
        <v>77</v>
      </c>
      <c r="P42" s="14">
        <f t="shared" si="9"/>
        <v>70</v>
      </c>
      <c r="Q42" s="14">
        <f t="shared" si="10"/>
        <v>49</v>
      </c>
      <c r="R42" s="14">
        <f t="shared" si="11"/>
        <v>42</v>
      </c>
    </row>
    <row r="43" spans="1:18" x14ac:dyDescent="0.25">
      <c r="A43" s="1" t="s">
        <v>42</v>
      </c>
      <c r="C43" s="1">
        <v>98</v>
      </c>
      <c r="E43" s="1"/>
    </row>
    <row r="44" spans="1:18" x14ac:dyDescent="0.25">
      <c r="A44" s="1" t="s">
        <v>43</v>
      </c>
      <c r="C44" s="1">
        <v>105</v>
      </c>
    </row>
    <row r="45" spans="1:18" x14ac:dyDescent="0.25">
      <c r="A45" s="1" t="s">
        <v>44</v>
      </c>
      <c r="C45" s="1">
        <v>13287</v>
      </c>
    </row>
    <row r="46" spans="1:18" x14ac:dyDescent="0.25">
      <c r="A46" s="1" t="s">
        <v>45</v>
      </c>
      <c r="C46" s="1">
        <v>13575</v>
      </c>
    </row>
    <row r="47" spans="1:18" x14ac:dyDescent="0.25">
      <c r="A47" s="1" t="s">
        <v>46</v>
      </c>
      <c r="C47" s="1">
        <v>14186</v>
      </c>
    </row>
    <row r="48" spans="1:18" x14ac:dyDescent="0.25">
      <c r="A48" s="1" t="s">
        <v>47</v>
      </c>
      <c r="C48" s="1">
        <v>12922</v>
      </c>
    </row>
    <row r="49" spans="1:3" x14ac:dyDescent="0.25">
      <c r="A49" s="1" t="s">
        <v>48</v>
      </c>
      <c r="C49" s="1">
        <v>14692</v>
      </c>
    </row>
    <row r="50" spans="1:3" x14ac:dyDescent="0.25">
      <c r="A50" s="1" t="s">
        <v>49</v>
      </c>
      <c r="C50" s="1">
        <v>14980</v>
      </c>
    </row>
    <row r="51" spans="1:3" x14ac:dyDescent="0.25">
      <c r="A51" s="1" t="s">
        <v>50</v>
      </c>
      <c r="C51" s="1">
        <v>98</v>
      </c>
    </row>
    <row r="52" spans="1:3" x14ac:dyDescent="0.25">
      <c r="A52" s="1" t="s">
        <v>51</v>
      </c>
      <c r="C52" s="1">
        <v>112</v>
      </c>
    </row>
    <row r="53" spans="1:3" x14ac:dyDescent="0.25">
      <c r="A53" s="1" t="s">
        <v>52</v>
      </c>
      <c r="C53" s="1">
        <v>7223</v>
      </c>
    </row>
    <row r="54" spans="1:3" x14ac:dyDescent="0.25">
      <c r="A54" s="1" t="s">
        <v>53</v>
      </c>
      <c r="C54" s="1">
        <v>8144</v>
      </c>
    </row>
    <row r="55" spans="1:3" x14ac:dyDescent="0.25">
      <c r="A55" s="1" t="s">
        <v>54</v>
      </c>
      <c r="C55" s="1">
        <v>6935</v>
      </c>
    </row>
    <row r="56" spans="1:3" x14ac:dyDescent="0.25">
      <c r="A56" s="1" t="s">
        <v>55</v>
      </c>
      <c r="C56" s="1">
        <v>8481</v>
      </c>
    </row>
    <row r="57" spans="1:3" x14ac:dyDescent="0.25">
      <c r="A57" s="1" t="s">
        <v>56</v>
      </c>
      <c r="C57" s="1">
        <v>7371</v>
      </c>
    </row>
    <row r="58" spans="1:3" x14ac:dyDescent="0.25">
      <c r="A58" s="1" t="s">
        <v>57</v>
      </c>
      <c r="C58" s="1">
        <v>8137</v>
      </c>
    </row>
    <row r="59" spans="1:3" x14ac:dyDescent="0.25">
      <c r="A59" s="1" t="s">
        <v>58</v>
      </c>
      <c r="C59" s="1">
        <v>91</v>
      </c>
    </row>
    <row r="60" spans="1:3" x14ac:dyDescent="0.25">
      <c r="A60" s="1" t="s">
        <v>59</v>
      </c>
      <c r="C60" s="1">
        <v>98</v>
      </c>
    </row>
    <row r="61" spans="1:3" x14ac:dyDescent="0.25">
      <c r="A61" s="1" t="s">
        <v>60</v>
      </c>
      <c r="C61" s="1">
        <v>5010</v>
      </c>
    </row>
    <row r="62" spans="1:3" x14ac:dyDescent="0.25">
      <c r="A62" s="1" t="s">
        <v>61</v>
      </c>
      <c r="C62" s="1">
        <v>4181</v>
      </c>
    </row>
    <row r="63" spans="1:3" x14ac:dyDescent="0.25">
      <c r="A63" s="1" t="s">
        <v>62</v>
      </c>
      <c r="C63" s="1">
        <v>4033</v>
      </c>
    </row>
    <row r="64" spans="1:3" x14ac:dyDescent="0.25">
      <c r="A64" s="1" t="s">
        <v>63</v>
      </c>
      <c r="C64" s="1">
        <v>5769</v>
      </c>
    </row>
    <row r="65" spans="1:3" x14ac:dyDescent="0.25">
      <c r="A65" s="1" t="s">
        <v>64</v>
      </c>
      <c r="C65" s="1">
        <v>3893</v>
      </c>
    </row>
    <row r="66" spans="1:3" x14ac:dyDescent="0.25">
      <c r="A66" s="1" t="s">
        <v>65</v>
      </c>
      <c r="C66" s="1">
        <v>5052</v>
      </c>
    </row>
    <row r="67" spans="1:3" x14ac:dyDescent="0.25">
      <c r="A67" s="1" t="s">
        <v>66</v>
      </c>
      <c r="C67" s="1">
        <v>77</v>
      </c>
    </row>
    <row r="68" spans="1:3" x14ac:dyDescent="0.25">
      <c r="A68" s="1" t="s">
        <v>67</v>
      </c>
      <c r="C68" s="1">
        <v>91</v>
      </c>
    </row>
    <row r="69" spans="1:3" x14ac:dyDescent="0.25">
      <c r="A69" s="1" t="s">
        <v>68</v>
      </c>
      <c r="C69" s="1">
        <v>70</v>
      </c>
    </row>
    <row r="70" spans="1:3" x14ac:dyDescent="0.25">
      <c r="A70" s="1" t="s">
        <v>69</v>
      </c>
      <c r="C70" s="1">
        <v>70</v>
      </c>
    </row>
    <row r="71" spans="1:3" x14ac:dyDescent="0.25">
      <c r="A71" s="1" t="s">
        <v>70</v>
      </c>
      <c r="C71" s="1">
        <v>91</v>
      </c>
    </row>
    <row r="72" spans="1:3" x14ac:dyDescent="0.25">
      <c r="A72" s="1" t="s">
        <v>71</v>
      </c>
      <c r="C72" s="1">
        <v>98</v>
      </c>
    </row>
    <row r="73" spans="1:3" x14ac:dyDescent="0.25">
      <c r="A73" s="1" t="s">
        <v>72</v>
      </c>
      <c r="C73" s="1">
        <v>77</v>
      </c>
    </row>
    <row r="74" spans="1:3" x14ac:dyDescent="0.25">
      <c r="A74" s="1" t="s">
        <v>73</v>
      </c>
      <c r="C74" s="1">
        <v>91</v>
      </c>
    </row>
    <row r="75" spans="1:3" x14ac:dyDescent="0.25">
      <c r="A75" s="1" t="s">
        <v>74</v>
      </c>
      <c r="C75" s="1">
        <v>77</v>
      </c>
    </row>
    <row r="76" spans="1:3" x14ac:dyDescent="0.25">
      <c r="A76" s="1" t="s">
        <v>75</v>
      </c>
      <c r="C76" s="1">
        <v>84</v>
      </c>
    </row>
    <row r="77" spans="1:3" x14ac:dyDescent="0.25">
      <c r="A77" s="1" t="s">
        <v>76</v>
      </c>
      <c r="C77" s="1">
        <v>15880</v>
      </c>
    </row>
    <row r="78" spans="1:3" x14ac:dyDescent="0.25">
      <c r="A78" s="1" t="s">
        <v>77</v>
      </c>
      <c r="C78" s="1">
        <v>15022</v>
      </c>
    </row>
    <row r="79" spans="1:3" x14ac:dyDescent="0.25">
      <c r="A79" s="1" t="s">
        <v>78</v>
      </c>
      <c r="C79" s="1">
        <v>17917</v>
      </c>
    </row>
    <row r="80" spans="1:3" x14ac:dyDescent="0.25">
      <c r="A80" s="1" t="s">
        <v>79</v>
      </c>
      <c r="C80" s="1">
        <v>19379</v>
      </c>
    </row>
    <row r="81" spans="1:3" x14ac:dyDescent="0.25">
      <c r="A81" s="1" t="s">
        <v>80</v>
      </c>
      <c r="C81" s="1">
        <v>16941</v>
      </c>
    </row>
    <row r="82" spans="1:3" x14ac:dyDescent="0.25">
      <c r="A82" s="1" t="s">
        <v>81</v>
      </c>
      <c r="C82" s="1">
        <v>9359</v>
      </c>
    </row>
    <row r="83" spans="1:3" x14ac:dyDescent="0.25">
      <c r="A83" s="1" t="s">
        <v>82</v>
      </c>
      <c r="C83" s="1">
        <v>70</v>
      </c>
    </row>
    <row r="84" spans="1:3" x14ac:dyDescent="0.25">
      <c r="A84" s="1" t="s">
        <v>83</v>
      </c>
      <c r="C84" s="1">
        <v>63</v>
      </c>
    </row>
    <row r="85" spans="1:3" x14ac:dyDescent="0.25">
      <c r="A85" s="1" t="s">
        <v>84</v>
      </c>
      <c r="C85" s="1">
        <v>211</v>
      </c>
    </row>
    <row r="86" spans="1:3" x14ac:dyDescent="0.25">
      <c r="A86" s="1" t="s">
        <v>85</v>
      </c>
      <c r="C86" s="1">
        <v>197</v>
      </c>
    </row>
    <row r="87" spans="1:3" x14ac:dyDescent="0.25">
      <c r="A87" s="1" t="s">
        <v>86</v>
      </c>
      <c r="C87" s="1">
        <v>204</v>
      </c>
    </row>
    <row r="88" spans="1:3" x14ac:dyDescent="0.25">
      <c r="A88" s="1" t="s">
        <v>87</v>
      </c>
      <c r="C88" s="1">
        <v>204</v>
      </c>
    </row>
    <row r="89" spans="1:3" x14ac:dyDescent="0.25">
      <c r="A89" s="1" t="s">
        <v>88</v>
      </c>
      <c r="C89" s="1">
        <v>204</v>
      </c>
    </row>
    <row r="90" spans="1:3" x14ac:dyDescent="0.25">
      <c r="A90" s="1" t="s">
        <v>89</v>
      </c>
      <c r="C90" s="1">
        <v>190</v>
      </c>
    </row>
    <row r="91" spans="1:3" x14ac:dyDescent="0.25">
      <c r="A91" s="1" t="s">
        <v>90</v>
      </c>
      <c r="C91" s="1">
        <v>49</v>
      </c>
    </row>
    <row r="92" spans="1:3" x14ac:dyDescent="0.25">
      <c r="A92" s="1" t="s">
        <v>91</v>
      </c>
      <c r="C92" s="1">
        <v>56</v>
      </c>
    </row>
    <row r="93" spans="1:3" x14ac:dyDescent="0.25">
      <c r="A93" s="1" t="s">
        <v>92</v>
      </c>
      <c r="C93" s="1">
        <v>70</v>
      </c>
    </row>
    <row r="94" spans="1:3" x14ac:dyDescent="0.25">
      <c r="A94" s="1" t="s">
        <v>93</v>
      </c>
      <c r="C94" s="1">
        <v>70</v>
      </c>
    </row>
    <row r="95" spans="1:3" x14ac:dyDescent="0.25">
      <c r="A95" s="1" t="s">
        <v>94</v>
      </c>
      <c r="C95" s="1">
        <v>77</v>
      </c>
    </row>
    <row r="96" spans="1:3" x14ac:dyDescent="0.25">
      <c r="A96" s="1" t="s">
        <v>95</v>
      </c>
      <c r="C96" s="1">
        <v>77</v>
      </c>
    </row>
    <row r="97" spans="1:3" x14ac:dyDescent="0.25">
      <c r="A97" s="1" t="s">
        <v>96</v>
      </c>
      <c r="C97" s="1">
        <v>70</v>
      </c>
    </row>
    <row r="98" spans="1:3" x14ac:dyDescent="0.25">
      <c r="A98" s="1" t="s">
        <v>97</v>
      </c>
      <c r="C98" s="1">
        <v>56</v>
      </c>
    </row>
    <row r="99" spans="1:3" x14ac:dyDescent="0.25">
      <c r="A99" s="1" t="s">
        <v>98</v>
      </c>
      <c r="C99" s="1">
        <v>42</v>
      </c>
    </row>
    <row r="101" spans="1:3" x14ac:dyDescent="0.25">
      <c r="A101" s="1" t="s">
        <v>120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77"/>
  <sheetViews>
    <sheetView tabSelected="1" zoomScaleNormal="100" workbookViewId="0">
      <pane xSplit="1" topLeftCell="AK1" activePane="topRight" state="frozen"/>
      <selection pane="topRight" activeCell="AY7" sqref="AY7"/>
    </sheetView>
  </sheetViews>
  <sheetFormatPr defaultRowHeight="15" x14ac:dyDescent="0.25"/>
  <cols>
    <col min="1" max="1" width="8.5703125" style="4" customWidth="1"/>
    <col min="24" max="24" width="9.140625" style="16"/>
    <col min="34" max="34" width="9.140625" style="16"/>
  </cols>
  <sheetData>
    <row r="1" spans="1:50" x14ac:dyDescent="0.25">
      <c r="A1" s="4" t="s">
        <v>163</v>
      </c>
      <c r="P1" s="4" t="s">
        <v>159</v>
      </c>
      <c r="Z1" s="4" t="s">
        <v>164</v>
      </c>
      <c r="AJ1" s="4" t="s">
        <v>165</v>
      </c>
      <c r="AR1" s="4" t="s">
        <v>166</v>
      </c>
    </row>
    <row r="2" spans="1:50" ht="45" x14ac:dyDescent="0.25">
      <c r="A2" s="4" t="s">
        <v>125</v>
      </c>
      <c r="B2" s="17" t="str">
        <f>plate3_MT_lumi_PTX_SP_0h!G33</f>
        <v>PBS</v>
      </c>
      <c r="C2" s="17" t="str">
        <f>plate3_MT_lumi_PTX_SP_0h!H33</f>
        <v>PBS</v>
      </c>
      <c r="D2" s="17" t="str">
        <f>plate3_MT_lumi_PTX_SP_0h!I33</f>
        <v>DMSO/ DMSO</v>
      </c>
      <c r="E2" s="17" t="str">
        <f>plate3_MT_lumi_PTX_SP_0h!J33</f>
        <v>PTX/ DMSO</v>
      </c>
      <c r="F2" s="17" t="str">
        <f>plate3_MT_lumi_PTX_SP_0h!K33</f>
        <v>PTX/ SP600125 1µM</v>
      </c>
      <c r="G2" s="17" t="str">
        <f>plate3_MT_lumi_PTX_SP_0h!L33</f>
        <v>PTX/ SP600125 10µM</v>
      </c>
      <c r="H2" s="17" t="str">
        <f>plate3_MT_lumi_PTX_SP_0h!M33</f>
        <v>PTX/ SP600125 100µM</v>
      </c>
      <c r="I2" s="17" t="str">
        <f>plate3_MT_lumi_PTX_SP_0h!N33</f>
        <v>DMSO/ SP600125 100µM</v>
      </c>
      <c r="J2" s="17" t="str">
        <f>plate3_MT_lumi_PTX_SP_0h!O33</f>
        <v>Tox Control</v>
      </c>
      <c r="K2" s="17" t="str">
        <f>plate3_MT_lumi_PTX_SP_0h!P33</f>
        <v>DMSO/ DMSO</v>
      </c>
      <c r="L2" s="17" t="str">
        <f>plate3_MT_lumi_PTX_SP_0h!Q33</f>
        <v>Empty</v>
      </c>
      <c r="M2" s="17" t="str">
        <f>plate3_MT_lumi_PTX_SP_0h!R33</f>
        <v xml:space="preserve">PBS </v>
      </c>
      <c r="P2" s="17" t="s">
        <v>149</v>
      </c>
      <c r="Q2" s="17" t="s">
        <v>150</v>
      </c>
      <c r="R2" s="17" t="s">
        <v>151</v>
      </c>
      <c r="S2" s="17" t="s">
        <v>152</v>
      </c>
      <c r="T2" s="17" t="s">
        <v>153</v>
      </c>
      <c r="U2" s="17" t="s">
        <v>154</v>
      </c>
      <c r="V2" s="17" t="s">
        <v>155</v>
      </c>
      <c r="W2" s="17" t="s">
        <v>149</v>
      </c>
      <c r="X2" s="18" t="s">
        <v>156</v>
      </c>
      <c r="Z2" s="17" t="s">
        <v>149</v>
      </c>
      <c r="AA2" s="17" t="s">
        <v>150</v>
      </c>
      <c r="AB2" s="17" t="s">
        <v>151</v>
      </c>
      <c r="AC2" s="17" t="s">
        <v>152</v>
      </c>
      <c r="AD2" s="17" t="s">
        <v>153</v>
      </c>
      <c r="AE2" s="17" t="s">
        <v>154</v>
      </c>
      <c r="AF2" s="17" t="s">
        <v>155</v>
      </c>
      <c r="AG2" s="17" t="s">
        <v>149</v>
      </c>
      <c r="AH2" s="18" t="s">
        <v>156</v>
      </c>
      <c r="AK2" s="17" t="s">
        <v>150</v>
      </c>
      <c r="AL2" s="17" t="s">
        <v>151</v>
      </c>
      <c r="AM2" s="17" t="s">
        <v>152</v>
      </c>
      <c r="AN2" s="17" t="s">
        <v>153</v>
      </c>
      <c r="AO2" s="17" t="s">
        <v>154</v>
      </c>
      <c r="AP2" s="17" t="s">
        <v>155</v>
      </c>
      <c r="AS2" s="17" t="s">
        <v>150</v>
      </c>
      <c r="AT2" s="17" t="s">
        <v>151</v>
      </c>
      <c r="AU2" s="17" t="s">
        <v>152</v>
      </c>
      <c r="AV2" s="17" t="s">
        <v>153</v>
      </c>
      <c r="AW2" s="17" t="s">
        <v>154</v>
      </c>
      <c r="AX2" s="17" t="s">
        <v>155</v>
      </c>
    </row>
    <row r="3" spans="1:50" x14ac:dyDescent="0.25">
      <c r="A3" s="4">
        <f>plate3_MT_lumi_PTX_SP_0h!F34</f>
        <v>0</v>
      </c>
      <c r="B3" s="4">
        <f>plate3_MT_lumi_PTX_SP_0h!G34</f>
        <v>1</v>
      </c>
      <c r="C3" s="4">
        <f>plate3_MT_lumi_PTX_SP_0h!H34</f>
        <v>2</v>
      </c>
      <c r="D3" s="4">
        <f>plate3_MT_lumi_PTX_SP_0h!I34</f>
        <v>3</v>
      </c>
      <c r="E3" s="4">
        <f>plate3_MT_lumi_PTX_SP_0h!J34</f>
        <v>4</v>
      </c>
      <c r="F3" s="4">
        <f>plate3_MT_lumi_PTX_SP_0h!K34</f>
        <v>5</v>
      </c>
      <c r="G3" s="4">
        <f>plate3_MT_lumi_PTX_SP_0h!L34</f>
        <v>6</v>
      </c>
      <c r="H3" s="4">
        <f>plate3_MT_lumi_PTX_SP_0h!M34</f>
        <v>7</v>
      </c>
      <c r="I3" s="4">
        <f>plate3_MT_lumi_PTX_SP_0h!N34</f>
        <v>8</v>
      </c>
      <c r="J3" s="4">
        <f>plate3_MT_lumi_PTX_SP_0h!O34</f>
        <v>9</v>
      </c>
      <c r="K3" s="4">
        <f>plate3_MT_lumi_PTX_SP_0h!P34</f>
        <v>10</v>
      </c>
      <c r="L3" s="4">
        <f>plate3_MT_lumi_PTX_SP_0h!Q34</f>
        <v>11</v>
      </c>
      <c r="M3" s="4">
        <f>plate3_MT_lumi_PTX_SP_0h!R34</f>
        <v>12</v>
      </c>
      <c r="AJ3" s="4" t="s">
        <v>167</v>
      </c>
      <c r="AR3" t="s">
        <v>168</v>
      </c>
      <c r="AW3" s="19" t="s">
        <v>169</v>
      </c>
    </row>
    <row r="4" spans="1:50" x14ac:dyDescent="0.25">
      <c r="A4" s="4" t="str">
        <f>plate3_MT_lumi_PTX_SP_0h!F35</f>
        <v>A</v>
      </c>
      <c r="B4" s="20">
        <f>plate3_MT_lumi_PTX_SP_0h!G35</f>
        <v>21</v>
      </c>
      <c r="C4" s="20">
        <f>plate3_MT_lumi_PTX_SP_0h!H35</f>
        <v>28</v>
      </c>
      <c r="D4" s="20">
        <f>plate3_MT_lumi_PTX_SP_0h!I35</f>
        <v>28</v>
      </c>
      <c r="E4" s="20">
        <f>plate3_MT_lumi_PTX_SP_0h!J35</f>
        <v>21</v>
      </c>
      <c r="F4" s="20">
        <f>plate3_MT_lumi_PTX_SP_0h!K35</f>
        <v>28</v>
      </c>
      <c r="G4" s="20">
        <f>plate3_MT_lumi_PTX_SP_0h!L35</f>
        <v>28</v>
      </c>
      <c r="H4" s="20">
        <f>plate3_MT_lumi_PTX_SP_0h!M35</f>
        <v>21</v>
      </c>
      <c r="I4" s="20">
        <f>plate3_MT_lumi_PTX_SP_0h!N35</f>
        <v>21</v>
      </c>
      <c r="J4" s="20">
        <f>plate3_MT_lumi_PTX_SP_0h!O35</f>
        <v>28</v>
      </c>
      <c r="K4" s="20">
        <f>plate3_MT_lumi_PTX_SP_0h!P35</f>
        <v>14</v>
      </c>
      <c r="L4" s="20">
        <f>plate3_MT_lumi_PTX_SP_0h!Q35</f>
        <v>14</v>
      </c>
      <c r="M4" s="20">
        <f>plate3_MT_lumi_PTX_SP_0h!R35</f>
        <v>14</v>
      </c>
      <c r="N4" s="4" t="s">
        <v>170</v>
      </c>
      <c r="AJ4">
        <f>AVERAGE(Z5:Z10,AG5:AG10)</f>
        <v>100</v>
      </c>
      <c r="AR4" s="21"/>
      <c r="AS4" s="22" t="s">
        <v>158</v>
      </c>
      <c r="AT4" s="21"/>
      <c r="AU4" s="21"/>
      <c r="AV4" s="21"/>
      <c r="AW4" s="21"/>
      <c r="AX4" s="21"/>
    </row>
    <row r="5" spans="1:50" x14ac:dyDescent="0.25">
      <c r="A5" s="4" t="str">
        <f>plate3_MT_lumi_PTX_SP_0h!F36</f>
        <v>B</v>
      </c>
      <c r="B5" s="20">
        <f>plate3_MT_lumi_PTX_SP_0h!G36</f>
        <v>21</v>
      </c>
      <c r="C5" s="20">
        <f>plate3_MT_lumi_PTX_SP_0h!H36</f>
        <v>28</v>
      </c>
      <c r="D5">
        <f>plate3_MT_lumi_PTX_SP_0h!I36</f>
        <v>787</v>
      </c>
      <c r="E5">
        <f>plate3_MT_lumi_PTX_SP_0h!J36</f>
        <v>710</v>
      </c>
      <c r="F5">
        <f>plate3_MT_lumi_PTX_SP_0h!K36</f>
        <v>1771</v>
      </c>
      <c r="G5">
        <f>plate3_MT_lumi_PTX_SP_0h!L36</f>
        <v>1089</v>
      </c>
      <c r="H5">
        <f>plate3_MT_lumi_PTX_SP_0h!M36</f>
        <v>2438</v>
      </c>
      <c r="I5">
        <f>plate3_MT_lumi_PTX_SP_0h!N36</f>
        <v>998</v>
      </c>
      <c r="J5">
        <f>plate3_MT_lumi_PTX_SP_0h!O36</f>
        <v>21</v>
      </c>
      <c r="K5">
        <f>plate3_MT_lumi_PTX_SP_0h!P36</f>
        <v>2157</v>
      </c>
      <c r="L5">
        <f>plate3_MT_lumi_PTX_SP_0h!Q36</f>
        <v>84</v>
      </c>
      <c r="M5" s="20">
        <f>plate3_MT_lumi_PTX_SP_0h!R36</f>
        <v>21</v>
      </c>
      <c r="N5">
        <f>AVERAGE(L5:L10)</f>
        <v>86.333333333333329</v>
      </c>
      <c r="P5">
        <f>D5-$N$5</f>
        <v>700.66666666666663</v>
      </c>
      <c r="Q5">
        <f t="shared" ref="Q5:X10" si="0">E5-$N$5</f>
        <v>623.66666666666663</v>
      </c>
      <c r="R5">
        <f t="shared" si="0"/>
        <v>1684.6666666666667</v>
      </c>
      <c r="S5">
        <f t="shared" si="0"/>
        <v>1002.6666666666666</v>
      </c>
      <c r="T5">
        <f t="shared" si="0"/>
        <v>2351.6666666666665</v>
      </c>
      <c r="U5">
        <f t="shared" si="0"/>
        <v>911.66666666666663</v>
      </c>
      <c r="V5">
        <f t="shared" si="0"/>
        <v>-65.333333333333329</v>
      </c>
      <c r="W5">
        <f t="shared" si="0"/>
        <v>2070.6666666666665</v>
      </c>
      <c r="X5" s="16">
        <f t="shared" si="0"/>
        <v>-2.3333333333333286</v>
      </c>
      <c r="Z5">
        <f>(P5/P5)*100</f>
        <v>100</v>
      </c>
      <c r="AA5">
        <f t="shared" ref="AA5:AH10" si="1">(Q5/Q5)*100</f>
        <v>100</v>
      </c>
      <c r="AB5">
        <f t="shared" si="1"/>
        <v>100</v>
      </c>
      <c r="AC5">
        <f t="shared" si="1"/>
        <v>100</v>
      </c>
      <c r="AD5">
        <f t="shared" si="1"/>
        <v>100</v>
      </c>
      <c r="AE5">
        <f t="shared" si="1"/>
        <v>100</v>
      </c>
      <c r="AF5">
        <f t="shared" si="1"/>
        <v>100</v>
      </c>
      <c r="AG5">
        <f t="shared" si="1"/>
        <v>100</v>
      </c>
      <c r="AH5" s="16">
        <f t="shared" si="1"/>
        <v>100</v>
      </c>
      <c r="AK5">
        <f>(AA5/$AJ$4)*100</f>
        <v>100</v>
      </c>
      <c r="AL5">
        <f t="shared" ref="AL5:AP5" si="2">(AB5/$AJ$4)*100</f>
        <v>100</v>
      </c>
      <c r="AM5">
        <f t="shared" si="2"/>
        <v>100</v>
      </c>
      <c r="AN5">
        <f t="shared" si="2"/>
        <v>100</v>
      </c>
      <c r="AO5">
        <f t="shared" si="2"/>
        <v>100</v>
      </c>
      <c r="AP5">
        <f t="shared" si="2"/>
        <v>100</v>
      </c>
      <c r="AR5" t="s">
        <v>125</v>
      </c>
      <c r="AS5">
        <f>AVERAGE(AK5:AK10)</f>
        <v>100</v>
      </c>
      <c r="AT5">
        <f t="shared" ref="AT5:AX5" si="3">AVERAGE(AL5:AL10)</f>
        <v>100</v>
      </c>
      <c r="AU5">
        <f t="shared" si="3"/>
        <v>100</v>
      </c>
      <c r="AV5">
        <f t="shared" si="3"/>
        <v>100</v>
      </c>
      <c r="AW5">
        <f t="shared" si="3"/>
        <v>100</v>
      </c>
      <c r="AX5">
        <f t="shared" si="3"/>
        <v>100</v>
      </c>
    </row>
    <row r="6" spans="1:50" x14ac:dyDescent="0.25">
      <c r="A6" s="4" t="str">
        <f>plate3_MT_lumi_PTX_SP_0h!F37</f>
        <v>C</v>
      </c>
      <c r="B6" s="20">
        <f>plate3_MT_lumi_PTX_SP_0h!G37</f>
        <v>14</v>
      </c>
      <c r="C6" s="20">
        <f>plate3_MT_lumi_PTX_SP_0h!H37</f>
        <v>14</v>
      </c>
      <c r="D6">
        <f>plate3_MT_lumi_PTX_SP_0h!I37</f>
        <v>2789</v>
      </c>
      <c r="E6">
        <f>plate3_MT_lumi_PTX_SP_0h!J37</f>
        <v>2480</v>
      </c>
      <c r="F6">
        <f>plate3_MT_lumi_PTX_SP_0h!K37</f>
        <v>1637</v>
      </c>
      <c r="G6">
        <f>plate3_MT_lumi_PTX_SP_0h!L37</f>
        <v>1124</v>
      </c>
      <c r="H6">
        <f>plate3_MT_lumi_PTX_SP_0h!M37</f>
        <v>2438</v>
      </c>
      <c r="I6">
        <f>plate3_MT_lumi_PTX_SP_0h!N37</f>
        <v>991</v>
      </c>
      <c r="J6">
        <f>plate3_MT_lumi_PTX_SP_0h!O37</f>
        <v>49</v>
      </c>
      <c r="K6">
        <f>plate3_MT_lumi_PTX_SP_0h!P37</f>
        <v>2375</v>
      </c>
      <c r="L6">
        <f>plate3_MT_lumi_PTX_SP_0h!Q37</f>
        <v>84</v>
      </c>
      <c r="M6" s="20">
        <f>plate3_MT_lumi_PTX_SP_0h!R37</f>
        <v>14</v>
      </c>
      <c r="P6">
        <f t="shared" ref="P6:P10" si="4">D6-$N$5</f>
        <v>2702.6666666666665</v>
      </c>
      <c r="Q6">
        <f t="shared" si="0"/>
        <v>2393.6666666666665</v>
      </c>
      <c r="R6">
        <f t="shared" si="0"/>
        <v>1550.6666666666667</v>
      </c>
      <c r="S6">
        <f t="shared" si="0"/>
        <v>1037.6666666666667</v>
      </c>
      <c r="T6">
        <f t="shared" si="0"/>
        <v>2351.6666666666665</v>
      </c>
      <c r="U6">
        <f t="shared" si="0"/>
        <v>904.66666666666663</v>
      </c>
      <c r="V6">
        <f t="shared" si="0"/>
        <v>-37.333333333333329</v>
      </c>
      <c r="W6">
        <f t="shared" si="0"/>
        <v>2288.6666666666665</v>
      </c>
      <c r="X6" s="16">
        <f t="shared" si="0"/>
        <v>-2.3333333333333286</v>
      </c>
      <c r="Z6">
        <f t="shared" ref="Z6:Z10" si="5">(P6/P6)*100</f>
        <v>100</v>
      </c>
      <c r="AA6">
        <f t="shared" si="1"/>
        <v>100</v>
      </c>
      <c r="AB6">
        <f t="shared" si="1"/>
        <v>100</v>
      </c>
      <c r="AC6">
        <f t="shared" si="1"/>
        <v>100</v>
      </c>
      <c r="AD6">
        <f t="shared" si="1"/>
        <v>100</v>
      </c>
      <c r="AE6">
        <f t="shared" si="1"/>
        <v>100</v>
      </c>
      <c r="AF6">
        <f t="shared" si="1"/>
        <v>100</v>
      </c>
      <c r="AG6">
        <f t="shared" si="1"/>
        <v>100</v>
      </c>
      <c r="AH6" s="16">
        <f t="shared" si="1"/>
        <v>100</v>
      </c>
      <c r="AK6">
        <f t="shared" ref="AK6:AK10" si="6">(AA6/$AJ$4)*100</f>
        <v>100</v>
      </c>
      <c r="AL6">
        <f t="shared" ref="AL6:AP10" si="7">(AB6/$AJ$4)*100</f>
        <v>100</v>
      </c>
      <c r="AM6">
        <f t="shared" si="7"/>
        <v>100</v>
      </c>
      <c r="AN6">
        <f t="shared" si="7"/>
        <v>100</v>
      </c>
      <c r="AO6">
        <f t="shared" si="7"/>
        <v>100</v>
      </c>
      <c r="AP6">
        <f t="shared" si="7"/>
        <v>100</v>
      </c>
      <c r="AR6" t="s">
        <v>126</v>
      </c>
      <c r="AS6">
        <f>AVERAGE(AK16:AK21)</f>
        <v>99.956746403099558</v>
      </c>
      <c r="AT6">
        <f t="shared" ref="AT6:AX6" si="8">AVERAGE(AL16:AL21)</f>
        <v>146.72309909315973</v>
      </c>
      <c r="AU6">
        <f t="shared" si="8"/>
        <v>174.32918232565632</v>
      </c>
      <c r="AV6">
        <f t="shared" si="8"/>
        <v>43.043308966047569</v>
      </c>
      <c r="AW6">
        <f t="shared" si="8"/>
        <v>63.084335487008985</v>
      </c>
      <c r="AX6">
        <f t="shared" si="8"/>
        <v>21.222476512021029</v>
      </c>
    </row>
    <row r="7" spans="1:50" x14ac:dyDescent="0.25">
      <c r="A7" s="4" t="str">
        <f>plate3_MT_lumi_PTX_SP_0h!F38</f>
        <v>D</v>
      </c>
      <c r="B7" s="20">
        <f>plate3_MT_lumi_PTX_SP_0h!G38</f>
        <v>21</v>
      </c>
      <c r="C7" s="20">
        <f>plate3_MT_lumi_PTX_SP_0h!H38</f>
        <v>28</v>
      </c>
      <c r="D7">
        <f>plate3_MT_lumi_PTX_SP_0h!I38</f>
        <v>2832</v>
      </c>
      <c r="E7">
        <f>plate3_MT_lumi_PTX_SP_0h!J38</f>
        <v>2298</v>
      </c>
      <c r="F7">
        <f>plate3_MT_lumi_PTX_SP_0h!K38</f>
        <v>1771</v>
      </c>
      <c r="G7">
        <f>plate3_MT_lumi_PTX_SP_0h!L38</f>
        <v>977</v>
      </c>
      <c r="H7">
        <f>plate3_MT_lumi_PTX_SP_0h!M38</f>
        <v>2066</v>
      </c>
      <c r="I7">
        <f>plate3_MT_lumi_PTX_SP_0h!N38</f>
        <v>850</v>
      </c>
      <c r="J7">
        <f>plate3_MT_lumi_PTX_SP_0h!O38</f>
        <v>49</v>
      </c>
      <c r="K7">
        <f>plate3_MT_lumi_PTX_SP_0h!P38</f>
        <v>2094</v>
      </c>
      <c r="L7">
        <f>plate3_MT_lumi_PTX_SP_0h!Q38</f>
        <v>91</v>
      </c>
      <c r="M7" s="20">
        <f>plate3_MT_lumi_PTX_SP_0h!R38</f>
        <v>21</v>
      </c>
      <c r="P7">
        <f t="shared" si="4"/>
        <v>2745.6666666666665</v>
      </c>
      <c r="Q7">
        <f t="shared" si="0"/>
        <v>2211.6666666666665</v>
      </c>
      <c r="R7">
        <f t="shared" si="0"/>
        <v>1684.6666666666667</v>
      </c>
      <c r="S7">
        <f t="shared" si="0"/>
        <v>890.66666666666663</v>
      </c>
      <c r="T7">
        <f t="shared" si="0"/>
        <v>1979.6666666666667</v>
      </c>
      <c r="U7">
        <f t="shared" si="0"/>
        <v>763.66666666666663</v>
      </c>
      <c r="V7">
        <f t="shared" si="0"/>
        <v>-37.333333333333329</v>
      </c>
      <c r="W7">
        <f t="shared" si="0"/>
        <v>2007.6666666666667</v>
      </c>
      <c r="X7" s="16">
        <f t="shared" si="0"/>
        <v>4.6666666666666714</v>
      </c>
      <c r="Z7">
        <f t="shared" si="5"/>
        <v>100</v>
      </c>
      <c r="AA7">
        <f t="shared" si="1"/>
        <v>100</v>
      </c>
      <c r="AB7">
        <f t="shared" si="1"/>
        <v>100</v>
      </c>
      <c r="AC7">
        <f t="shared" si="1"/>
        <v>100</v>
      </c>
      <c r="AD7">
        <f t="shared" si="1"/>
        <v>100</v>
      </c>
      <c r="AE7">
        <f t="shared" si="1"/>
        <v>100</v>
      </c>
      <c r="AF7">
        <f t="shared" si="1"/>
        <v>100</v>
      </c>
      <c r="AG7">
        <f t="shared" si="1"/>
        <v>100</v>
      </c>
      <c r="AH7" s="16">
        <f t="shared" si="1"/>
        <v>100</v>
      </c>
      <c r="AK7">
        <f t="shared" si="6"/>
        <v>100</v>
      </c>
      <c r="AL7">
        <f t="shared" si="7"/>
        <v>100</v>
      </c>
      <c r="AM7">
        <f t="shared" si="7"/>
        <v>100</v>
      </c>
      <c r="AN7">
        <f t="shared" si="7"/>
        <v>100</v>
      </c>
      <c r="AO7">
        <f t="shared" si="7"/>
        <v>100</v>
      </c>
      <c r="AP7">
        <f t="shared" si="7"/>
        <v>100</v>
      </c>
      <c r="AR7" t="s">
        <v>127</v>
      </c>
      <c r="AS7">
        <f>AVERAGE(AK27:AK32)</f>
        <v>104.40687516145709</v>
      </c>
      <c r="AT7">
        <f t="shared" ref="AT7:AX7" si="9">AVERAGE(AL27:AL32)</f>
        <v>138.24338733241282</v>
      </c>
      <c r="AU7">
        <f t="shared" si="9"/>
        <v>175.49076130569779</v>
      </c>
      <c r="AV7">
        <f t="shared" si="9"/>
        <v>43.646790228820727</v>
      </c>
      <c r="AW7">
        <f t="shared" si="9"/>
        <v>68.066410404688497</v>
      </c>
      <c r="AX7">
        <f t="shared" si="9"/>
        <v>25.25777509856114</v>
      </c>
    </row>
    <row r="8" spans="1:50" x14ac:dyDescent="0.25">
      <c r="A8" s="4" t="str">
        <f>plate3_MT_lumi_PTX_SP_0h!F39</f>
        <v>E</v>
      </c>
      <c r="B8" s="20">
        <f>plate3_MT_lumi_PTX_SP_0h!G39</f>
        <v>21</v>
      </c>
      <c r="C8" s="20">
        <f>plate3_MT_lumi_PTX_SP_0h!H39</f>
        <v>28</v>
      </c>
      <c r="D8">
        <f>plate3_MT_lumi_PTX_SP_0h!I39</f>
        <v>2705</v>
      </c>
      <c r="E8">
        <f>plate3_MT_lumi_PTX_SP_0h!J39</f>
        <v>2551</v>
      </c>
      <c r="F8">
        <f>plate3_MT_lumi_PTX_SP_0h!K39</f>
        <v>1750</v>
      </c>
      <c r="G8">
        <f>plate3_MT_lumi_PTX_SP_0h!L39</f>
        <v>1040</v>
      </c>
      <c r="H8">
        <f>plate3_MT_lumi_PTX_SP_0h!M39</f>
        <v>2438</v>
      </c>
      <c r="I8">
        <f>plate3_MT_lumi_PTX_SP_0h!N39</f>
        <v>1033</v>
      </c>
      <c r="J8">
        <f>plate3_MT_lumi_PTX_SP_0h!O39</f>
        <v>63</v>
      </c>
      <c r="K8">
        <f>plate3_MT_lumi_PTX_SP_0h!P39</f>
        <v>2684</v>
      </c>
      <c r="L8">
        <f>plate3_MT_lumi_PTX_SP_0h!Q39</f>
        <v>77</v>
      </c>
      <c r="M8" s="20">
        <f>plate3_MT_lumi_PTX_SP_0h!R39</f>
        <v>28</v>
      </c>
      <c r="P8">
        <f t="shared" si="4"/>
        <v>2618.6666666666665</v>
      </c>
      <c r="Q8">
        <f t="shared" si="0"/>
        <v>2464.6666666666665</v>
      </c>
      <c r="R8">
        <f t="shared" si="0"/>
        <v>1663.6666666666667</v>
      </c>
      <c r="S8">
        <f t="shared" si="0"/>
        <v>953.66666666666663</v>
      </c>
      <c r="T8">
        <f t="shared" si="0"/>
        <v>2351.6666666666665</v>
      </c>
      <c r="U8">
        <f t="shared" si="0"/>
        <v>946.66666666666663</v>
      </c>
      <c r="V8">
        <f t="shared" si="0"/>
        <v>-23.333333333333329</v>
      </c>
      <c r="W8">
        <f t="shared" si="0"/>
        <v>2597.6666666666665</v>
      </c>
      <c r="X8" s="16">
        <f t="shared" si="0"/>
        <v>-9.3333333333333286</v>
      </c>
      <c r="Z8">
        <f t="shared" si="5"/>
        <v>100</v>
      </c>
      <c r="AA8">
        <f t="shared" si="1"/>
        <v>100</v>
      </c>
      <c r="AB8">
        <f t="shared" si="1"/>
        <v>100</v>
      </c>
      <c r="AC8">
        <f t="shared" si="1"/>
        <v>100</v>
      </c>
      <c r="AD8">
        <f t="shared" si="1"/>
        <v>100</v>
      </c>
      <c r="AE8">
        <f t="shared" si="1"/>
        <v>100</v>
      </c>
      <c r="AF8">
        <f t="shared" si="1"/>
        <v>100</v>
      </c>
      <c r="AG8">
        <f t="shared" si="1"/>
        <v>100</v>
      </c>
      <c r="AH8" s="16">
        <f t="shared" si="1"/>
        <v>100</v>
      </c>
      <c r="AK8">
        <f t="shared" si="6"/>
        <v>100</v>
      </c>
      <c r="AL8">
        <f t="shared" si="7"/>
        <v>100</v>
      </c>
      <c r="AM8">
        <f t="shared" si="7"/>
        <v>100</v>
      </c>
      <c r="AN8">
        <f t="shared" si="7"/>
        <v>100</v>
      </c>
      <c r="AO8">
        <f t="shared" si="7"/>
        <v>100</v>
      </c>
      <c r="AP8">
        <f t="shared" si="7"/>
        <v>100</v>
      </c>
      <c r="AR8" t="s">
        <v>128</v>
      </c>
      <c r="AS8">
        <f>AVERAGE(AK38:AK43)</f>
        <v>102.67220700407938</v>
      </c>
      <c r="AT8">
        <f t="shared" ref="AT8:AX8" si="10">AVERAGE(AL38:AL43)</f>
        <v>132.82475447210371</v>
      </c>
      <c r="AU8">
        <f t="shared" si="10"/>
        <v>177.58859808550633</v>
      </c>
      <c r="AV8">
        <f t="shared" si="10"/>
        <v>42.517759954862896</v>
      </c>
      <c r="AW8">
        <f t="shared" si="10"/>
        <v>72.220640810658892</v>
      </c>
      <c r="AX8">
        <f t="shared" si="10"/>
        <v>4.6946622416067187</v>
      </c>
    </row>
    <row r="9" spans="1:50" x14ac:dyDescent="0.25">
      <c r="A9" s="4" t="str">
        <f>plate3_MT_lumi_PTX_SP_0h!F40</f>
        <v>F</v>
      </c>
      <c r="B9" s="20">
        <f>plate3_MT_lumi_PTX_SP_0h!G40</f>
        <v>21</v>
      </c>
      <c r="C9" s="20">
        <f>plate3_MT_lumi_PTX_SP_0h!H40</f>
        <v>21</v>
      </c>
      <c r="D9">
        <f>plate3_MT_lumi_PTX_SP_0h!I40</f>
        <v>2902</v>
      </c>
      <c r="E9">
        <f>plate3_MT_lumi_PTX_SP_0h!J40</f>
        <v>2712</v>
      </c>
      <c r="F9">
        <f>plate3_MT_lumi_PTX_SP_0h!K40</f>
        <v>2003</v>
      </c>
      <c r="G9">
        <f>plate3_MT_lumi_PTX_SP_0h!L40</f>
        <v>1187</v>
      </c>
      <c r="H9">
        <f>plate3_MT_lumi_PTX_SP_0h!M40</f>
        <v>2080</v>
      </c>
      <c r="I9">
        <f>plate3_MT_lumi_PTX_SP_0h!N40</f>
        <v>808</v>
      </c>
      <c r="J9">
        <f>plate3_MT_lumi_PTX_SP_0h!O40</f>
        <v>35</v>
      </c>
      <c r="K9">
        <f>plate3_MT_lumi_PTX_SP_0h!P40</f>
        <v>2621</v>
      </c>
      <c r="L9">
        <f>plate3_MT_lumi_PTX_SP_0h!Q40</f>
        <v>84</v>
      </c>
      <c r="M9" s="20">
        <f>plate3_MT_lumi_PTX_SP_0h!R40</f>
        <v>14</v>
      </c>
      <c r="P9">
        <f t="shared" si="4"/>
        <v>2815.6666666666665</v>
      </c>
      <c r="Q9">
        <f t="shared" si="0"/>
        <v>2625.6666666666665</v>
      </c>
      <c r="R9">
        <f t="shared" si="0"/>
        <v>1916.6666666666667</v>
      </c>
      <c r="S9">
        <f t="shared" si="0"/>
        <v>1100.6666666666667</v>
      </c>
      <c r="T9">
        <f t="shared" si="0"/>
        <v>1993.6666666666667</v>
      </c>
      <c r="U9">
        <f t="shared" si="0"/>
        <v>721.66666666666663</v>
      </c>
      <c r="V9">
        <f t="shared" si="0"/>
        <v>-51.333333333333329</v>
      </c>
      <c r="W9">
        <f t="shared" si="0"/>
        <v>2534.6666666666665</v>
      </c>
      <c r="X9" s="16">
        <f t="shared" si="0"/>
        <v>-2.3333333333333286</v>
      </c>
      <c r="Z9">
        <f t="shared" si="5"/>
        <v>100</v>
      </c>
      <c r="AA9">
        <f t="shared" si="1"/>
        <v>100</v>
      </c>
      <c r="AB9">
        <f t="shared" si="1"/>
        <v>100</v>
      </c>
      <c r="AC9">
        <f t="shared" si="1"/>
        <v>100</v>
      </c>
      <c r="AD9">
        <f t="shared" si="1"/>
        <v>100</v>
      </c>
      <c r="AE9">
        <f t="shared" si="1"/>
        <v>100</v>
      </c>
      <c r="AF9">
        <f t="shared" si="1"/>
        <v>100</v>
      </c>
      <c r="AG9">
        <f t="shared" si="1"/>
        <v>100</v>
      </c>
      <c r="AH9" s="16">
        <f t="shared" si="1"/>
        <v>100</v>
      </c>
      <c r="AK9">
        <f t="shared" si="6"/>
        <v>100</v>
      </c>
      <c r="AL9">
        <f t="shared" si="7"/>
        <v>100</v>
      </c>
      <c r="AM9">
        <f t="shared" si="7"/>
        <v>100</v>
      </c>
      <c r="AN9">
        <f t="shared" si="7"/>
        <v>100</v>
      </c>
      <c r="AO9">
        <f t="shared" si="7"/>
        <v>100</v>
      </c>
      <c r="AP9">
        <f t="shared" si="7"/>
        <v>100</v>
      </c>
      <c r="AR9" t="s">
        <v>129</v>
      </c>
      <c r="AS9">
        <f>AVERAGE(AK49:AK54)</f>
        <v>100.58956321311298</v>
      </c>
      <c r="AT9">
        <f t="shared" ref="AT9:AX9" si="11">AVERAGE(AL49:AL54)</f>
        <v>129.42192094120199</v>
      </c>
      <c r="AU9">
        <f t="shared" si="11"/>
        <v>179.79147455776823</v>
      </c>
      <c r="AV9">
        <f t="shared" si="11"/>
        <v>44.241936745292719</v>
      </c>
      <c r="AW9">
        <f t="shared" si="11"/>
        <v>69.949213714288319</v>
      </c>
      <c r="AX9">
        <f t="shared" si="11"/>
        <v>30.845454441269737</v>
      </c>
    </row>
    <row r="10" spans="1:50" x14ac:dyDescent="0.25">
      <c r="A10" s="4" t="str">
        <f>plate3_MT_lumi_PTX_SP_0h!F41</f>
        <v>G</v>
      </c>
      <c r="B10" s="20">
        <f>plate3_MT_lumi_PTX_SP_0h!G41</f>
        <v>21</v>
      </c>
      <c r="C10" s="20">
        <f>plate3_MT_lumi_PTX_SP_0h!H41</f>
        <v>21</v>
      </c>
      <c r="D10">
        <f>plate3_MT_lumi_PTX_SP_0h!I41</f>
        <v>2586</v>
      </c>
      <c r="E10">
        <f>plate3_MT_lumi_PTX_SP_0h!J41</f>
        <v>393</v>
      </c>
      <c r="F10">
        <f>plate3_MT_lumi_PTX_SP_0h!K41</f>
        <v>2115</v>
      </c>
      <c r="G10">
        <f>plate3_MT_lumi_PTX_SP_0h!L41</f>
        <v>1321</v>
      </c>
      <c r="H10">
        <f>plate3_MT_lumi_PTX_SP_0h!M41</f>
        <v>2241</v>
      </c>
      <c r="I10">
        <f>plate3_MT_lumi_PTX_SP_0h!N41</f>
        <v>942</v>
      </c>
      <c r="J10" s="23">
        <f>plate3_MT_lumi_PTX_SP_0h!O41</f>
        <v>42</v>
      </c>
      <c r="K10">
        <f>plate3_MT_lumi_PTX_SP_0h!P41</f>
        <v>963</v>
      </c>
      <c r="L10">
        <f>plate3_MT_lumi_PTX_SP_0h!Q41</f>
        <v>98</v>
      </c>
      <c r="M10" s="20">
        <f>plate3_MT_lumi_PTX_SP_0h!R41</f>
        <v>21</v>
      </c>
      <c r="P10">
        <f t="shared" si="4"/>
        <v>2499.6666666666665</v>
      </c>
      <c r="Q10">
        <f t="shared" si="0"/>
        <v>306.66666666666669</v>
      </c>
      <c r="R10">
        <f t="shared" si="0"/>
        <v>2028.6666666666667</v>
      </c>
      <c r="S10">
        <f t="shared" si="0"/>
        <v>1234.6666666666667</v>
      </c>
      <c r="T10">
        <f t="shared" si="0"/>
        <v>2154.6666666666665</v>
      </c>
      <c r="U10">
        <f t="shared" si="0"/>
        <v>855.66666666666663</v>
      </c>
      <c r="V10">
        <f t="shared" si="0"/>
        <v>-44.333333333333329</v>
      </c>
      <c r="W10">
        <f t="shared" si="0"/>
        <v>876.66666666666663</v>
      </c>
      <c r="X10" s="16">
        <f t="shared" si="0"/>
        <v>11.666666666666671</v>
      </c>
      <c r="Z10">
        <f t="shared" si="5"/>
        <v>100</v>
      </c>
      <c r="AA10">
        <f t="shared" si="1"/>
        <v>100</v>
      </c>
      <c r="AB10">
        <f t="shared" si="1"/>
        <v>100</v>
      </c>
      <c r="AC10">
        <f t="shared" si="1"/>
        <v>100</v>
      </c>
      <c r="AD10">
        <f t="shared" si="1"/>
        <v>100</v>
      </c>
      <c r="AE10">
        <f t="shared" si="1"/>
        <v>100</v>
      </c>
      <c r="AF10" s="23">
        <f t="shared" si="1"/>
        <v>100</v>
      </c>
      <c r="AG10">
        <f t="shared" si="1"/>
        <v>100</v>
      </c>
      <c r="AH10" s="16">
        <f t="shared" si="1"/>
        <v>100</v>
      </c>
      <c r="AK10">
        <f t="shared" si="6"/>
        <v>100</v>
      </c>
      <c r="AL10">
        <f t="shared" si="7"/>
        <v>100</v>
      </c>
      <c r="AM10">
        <f t="shared" si="7"/>
        <v>100</v>
      </c>
      <c r="AN10">
        <f t="shared" si="7"/>
        <v>100</v>
      </c>
      <c r="AO10">
        <f t="shared" si="7"/>
        <v>100</v>
      </c>
      <c r="AR10" t="s">
        <v>130</v>
      </c>
      <c r="AS10">
        <f>AVERAGE(AK60:AK65)</f>
        <v>97.22228141881881</v>
      </c>
      <c r="AT10">
        <f t="shared" ref="AT10:AX10" si="12">AVERAGE(AL60:AL65)</f>
        <v>124.72316714451797</v>
      </c>
      <c r="AU10">
        <f t="shared" si="12"/>
        <v>175.81584218800751</v>
      </c>
      <c r="AV10">
        <f t="shared" si="12"/>
        <v>43.802004224169742</v>
      </c>
      <c r="AW10">
        <f t="shared" si="12"/>
        <v>69.525323117821799</v>
      </c>
      <c r="AX10">
        <f t="shared" si="12"/>
        <v>39.072604624881386</v>
      </c>
    </row>
    <row r="11" spans="1:50" x14ac:dyDescent="0.25">
      <c r="A11" s="4" t="str">
        <f>plate3_MT_lumi_PTX_SP_0h!F42</f>
        <v>H</v>
      </c>
      <c r="B11" s="20">
        <f>plate3_MT_lumi_PTX_SP_0h!G42</f>
        <v>14</v>
      </c>
      <c r="C11" s="20">
        <f>plate3_MT_lumi_PTX_SP_0h!H42</f>
        <v>21</v>
      </c>
      <c r="D11" s="20">
        <f>plate3_MT_lumi_PTX_SP_0h!I42</f>
        <v>14</v>
      </c>
      <c r="E11" s="20">
        <f>plate3_MT_lumi_PTX_SP_0h!J42</f>
        <v>21</v>
      </c>
      <c r="F11" s="20">
        <f>plate3_MT_lumi_PTX_SP_0h!K42</f>
        <v>14</v>
      </c>
      <c r="G11" s="20">
        <f>plate3_MT_lumi_PTX_SP_0h!L42</f>
        <v>21</v>
      </c>
      <c r="H11" s="20">
        <f>plate3_MT_lumi_PTX_SP_0h!M42</f>
        <v>14</v>
      </c>
      <c r="I11" s="20">
        <f>plate3_MT_lumi_PTX_SP_0h!N42</f>
        <v>14</v>
      </c>
      <c r="J11" s="20">
        <f>plate3_MT_lumi_PTX_SP_0h!O42</f>
        <v>21</v>
      </c>
      <c r="K11" s="20">
        <f>plate3_MT_lumi_PTX_SP_0h!P42</f>
        <v>14</v>
      </c>
      <c r="L11" s="20">
        <f>plate3_MT_lumi_PTX_SP_0h!Q42</f>
        <v>14</v>
      </c>
      <c r="M11" s="20">
        <f>plate3_MT_lumi_PTX_SP_0h!R42</f>
        <v>21</v>
      </c>
      <c r="AR11" t="s">
        <v>131</v>
      </c>
      <c r="AS11">
        <f>AVERAGE(AK71:AK76)</f>
        <v>98.426281713997753</v>
      </c>
      <c r="AT11">
        <f t="shared" ref="AT11:AX11" si="13">AVERAGE(AL71:AL76)</f>
        <v>122.19348864584241</v>
      </c>
      <c r="AU11">
        <f t="shared" si="13"/>
        <v>173.2624213777124</v>
      </c>
      <c r="AV11">
        <f t="shared" si="13"/>
        <v>44.474225175052347</v>
      </c>
      <c r="AW11">
        <f t="shared" si="13"/>
        <v>67.811569768035994</v>
      </c>
      <c r="AX11">
        <f t="shared" si="13"/>
        <v>39.909924473802413</v>
      </c>
    </row>
    <row r="12" spans="1:50" x14ac:dyDescent="0.25">
      <c r="AJ12" s="4"/>
    </row>
    <row r="13" spans="1:50" ht="45" x14ac:dyDescent="0.25">
      <c r="A13" s="4" t="s">
        <v>126</v>
      </c>
      <c r="B13" s="17" t="str">
        <f>'12h'!G33</f>
        <v>PBS</v>
      </c>
      <c r="C13" s="17" t="str">
        <f>'12h'!H33</f>
        <v>PBS</v>
      </c>
      <c r="D13" s="17" t="str">
        <f>'12h'!I33</f>
        <v>DMSO/ DMSO</v>
      </c>
      <c r="E13" s="17" t="str">
        <f>'12h'!J33</f>
        <v>PTX/ DMSO</v>
      </c>
      <c r="F13" s="17" t="str">
        <f>'12h'!K33</f>
        <v>PTX/ SP600125 1µM</v>
      </c>
      <c r="G13" s="17" t="str">
        <f>'12h'!L33</f>
        <v>PTX/ SP600125 10µM</v>
      </c>
      <c r="H13" s="17" t="str">
        <f>'12h'!M33</f>
        <v>PTX/ SP600125 100µM</v>
      </c>
      <c r="I13" s="17" t="str">
        <f>'12h'!N33</f>
        <v>DMSO/ SP600125 100µM</v>
      </c>
      <c r="J13" s="17" t="str">
        <f>'12h'!O33</f>
        <v>Tox Control</v>
      </c>
      <c r="K13" s="17" t="str">
        <f>'12h'!P33</f>
        <v>DMSO/ DMSO</v>
      </c>
      <c r="L13" s="17" t="str">
        <f>'12h'!Q33</f>
        <v>Empty</v>
      </c>
      <c r="M13" s="17" t="str">
        <f>'12h'!R33</f>
        <v xml:space="preserve">PBS </v>
      </c>
      <c r="P13" s="17" t="s">
        <v>149</v>
      </c>
      <c r="Q13" s="17" t="s">
        <v>150</v>
      </c>
      <c r="R13" s="17" t="s">
        <v>151</v>
      </c>
      <c r="S13" s="17" t="s">
        <v>152</v>
      </c>
      <c r="T13" s="17" t="s">
        <v>153</v>
      </c>
      <c r="U13" s="17" t="s">
        <v>154</v>
      </c>
      <c r="V13" s="17" t="s">
        <v>155</v>
      </c>
      <c r="W13" s="17" t="s">
        <v>149</v>
      </c>
      <c r="X13" s="18" t="s">
        <v>156</v>
      </c>
      <c r="Z13" s="17" t="s">
        <v>149</v>
      </c>
      <c r="AA13" s="17" t="s">
        <v>150</v>
      </c>
      <c r="AB13" s="17" t="s">
        <v>151</v>
      </c>
      <c r="AC13" s="17" t="s">
        <v>152</v>
      </c>
      <c r="AD13" s="17" t="s">
        <v>153</v>
      </c>
      <c r="AE13" s="17" t="s">
        <v>154</v>
      </c>
      <c r="AF13" s="17" t="s">
        <v>155</v>
      </c>
      <c r="AG13" s="17" t="s">
        <v>149</v>
      </c>
      <c r="AH13" s="18" t="s">
        <v>156</v>
      </c>
      <c r="AJ13" s="17"/>
      <c r="AK13" s="17" t="s">
        <v>150</v>
      </c>
      <c r="AL13" s="17" t="s">
        <v>151</v>
      </c>
      <c r="AM13" s="17" t="s">
        <v>152</v>
      </c>
      <c r="AN13" s="17" t="s">
        <v>153</v>
      </c>
      <c r="AO13" s="17" t="s">
        <v>154</v>
      </c>
      <c r="AP13" s="17" t="s">
        <v>155</v>
      </c>
      <c r="AQ13" s="17"/>
      <c r="AS13" s="17" t="s">
        <v>150</v>
      </c>
      <c r="AT13" s="17" t="s">
        <v>151</v>
      </c>
      <c r="AU13" s="17" t="s">
        <v>152</v>
      </c>
      <c r="AV13" s="17" t="s">
        <v>153</v>
      </c>
      <c r="AW13" s="17" t="s">
        <v>154</v>
      </c>
      <c r="AX13" s="17" t="s">
        <v>155</v>
      </c>
    </row>
    <row r="14" spans="1:50" x14ac:dyDescent="0.25">
      <c r="A14" s="4">
        <f>'12h'!F34</f>
        <v>0</v>
      </c>
      <c r="B14" s="4">
        <f>'12h'!G34</f>
        <v>1</v>
      </c>
      <c r="C14" s="4">
        <f>'12h'!H34</f>
        <v>2</v>
      </c>
      <c r="D14" s="4">
        <f>'12h'!I34</f>
        <v>3</v>
      </c>
      <c r="E14" s="4">
        <f>'12h'!J34</f>
        <v>4</v>
      </c>
      <c r="F14" s="4">
        <f>'12h'!K34</f>
        <v>5</v>
      </c>
      <c r="G14" s="4">
        <f>'12h'!L34</f>
        <v>6</v>
      </c>
      <c r="H14" s="4">
        <f>'12h'!M34</f>
        <v>7</v>
      </c>
      <c r="I14" s="4">
        <f>'12h'!N34</f>
        <v>8</v>
      </c>
      <c r="J14" s="4">
        <f>'12h'!O34</f>
        <v>9</v>
      </c>
      <c r="K14" s="4">
        <f>'12h'!P34</f>
        <v>10</v>
      </c>
      <c r="L14" s="4">
        <f>'12h'!Q34</f>
        <v>11</v>
      </c>
      <c r="M14" s="4">
        <f>'12h'!R34</f>
        <v>12</v>
      </c>
      <c r="AJ14" s="4" t="s">
        <v>167</v>
      </c>
    </row>
    <row r="15" spans="1:50" x14ac:dyDescent="0.25">
      <c r="A15" s="4" t="str">
        <f>'12h'!F35</f>
        <v>A</v>
      </c>
      <c r="B15" s="20">
        <f>'12h'!G35</f>
        <v>56</v>
      </c>
      <c r="C15" s="20">
        <f>'12h'!H35</f>
        <v>84</v>
      </c>
      <c r="D15" s="20">
        <f>'12h'!I35</f>
        <v>84</v>
      </c>
      <c r="E15" s="20">
        <f>'12h'!J35</f>
        <v>112</v>
      </c>
      <c r="F15" s="20">
        <f>'12h'!K35</f>
        <v>119</v>
      </c>
      <c r="G15" s="20">
        <f>'12h'!L35</f>
        <v>112</v>
      </c>
      <c r="H15" s="20">
        <f>'12h'!M35</f>
        <v>105</v>
      </c>
      <c r="I15" s="20">
        <f>'12h'!N35</f>
        <v>105</v>
      </c>
      <c r="J15" s="20">
        <f>'12h'!O35</f>
        <v>84</v>
      </c>
      <c r="K15" s="20">
        <f>'12h'!P35</f>
        <v>77</v>
      </c>
      <c r="L15" s="20">
        <f>'12h'!Q35</f>
        <v>63</v>
      </c>
      <c r="M15" s="20">
        <f>'12h'!R35</f>
        <v>49</v>
      </c>
      <c r="N15" s="4" t="s">
        <v>170</v>
      </c>
      <c r="AJ15">
        <f>AVERAGE(Z16:Z21,AG16:AG21)</f>
        <v>687.13248677478589</v>
      </c>
      <c r="AR15" s="24"/>
      <c r="AS15" s="25" t="s">
        <v>171</v>
      </c>
      <c r="AT15" s="24"/>
      <c r="AU15" s="24"/>
      <c r="AV15" s="24"/>
      <c r="AW15" s="24"/>
      <c r="AX15" s="24"/>
    </row>
    <row r="16" spans="1:50" x14ac:dyDescent="0.25">
      <c r="A16" s="4" t="str">
        <f>'12h'!F36</f>
        <v>B</v>
      </c>
      <c r="B16" s="20">
        <f>'12h'!G36</f>
        <v>70</v>
      </c>
      <c r="C16" s="20">
        <f>'12h'!H36</f>
        <v>91</v>
      </c>
      <c r="D16">
        <f>'12h'!I36</f>
        <v>4047</v>
      </c>
      <c r="E16">
        <f>'12h'!J36</f>
        <v>3548</v>
      </c>
      <c r="F16">
        <f>'12h'!K36</f>
        <v>16709</v>
      </c>
      <c r="G16">
        <f>'12h'!L36</f>
        <v>11502</v>
      </c>
      <c r="H16">
        <f>'12h'!M36</f>
        <v>6015</v>
      </c>
      <c r="I16">
        <f>'12h'!N36</f>
        <v>3499</v>
      </c>
      <c r="J16">
        <f>'12h'!O36</f>
        <v>63</v>
      </c>
      <c r="K16">
        <f>'12h'!P36</f>
        <v>14348</v>
      </c>
      <c r="L16">
        <f>'12h'!Q36</f>
        <v>134</v>
      </c>
      <c r="M16" s="20">
        <f>'12h'!R36</f>
        <v>63</v>
      </c>
      <c r="N16">
        <f>AVERAGE(L16:L21)</f>
        <v>140.83333333333334</v>
      </c>
      <c r="P16">
        <f>D16-$N$16</f>
        <v>3906.1666666666665</v>
      </c>
      <c r="Q16">
        <f t="shared" ref="Q16:X21" si="14">E16-$N$16</f>
        <v>3407.1666666666665</v>
      </c>
      <c r="R16">
        <f t="shared" si="14"/>
        <v>16568.166666666668</v>
      </c>
      <c r="S16">
        <f t="shared" si="14"/>
        <v>11361.166666666666</v>
      </c>
      <c r="T16">
        <f t="shared" si="14"/>
        <v>5874.166666666667</v>
      </c>
      <c r="U16">
        <f t="shared" si="14"/>
        <v>3358.1666666666665</v>
      </c>
      <c r="V16">
        <f t="shared" si="14"/>
        <v>-77.833333333333343</v>
      </c>
      <c r="W16">
        <f t="shared" si="14"/>
        <v>14207.166666666666</v>
      </c>
      <c r="X16" s="16">
        <f t="shared" si="14"/>
        <v>-6.8333333333333428</v>
      </c>
      <c r="Z16">
        <f>(P16/P5)*100</f>
        <v>557.49286393910563</v>
      </c>
      <c r="AA16">
        <f t="shared" ref="AA16:AH21" si="15">(Q16/Q5)*100</f>
        <v>546.31213254943884</v>
      </c>
      <c r="AB16">
        <f t="shared" si="15"/>
        <v>983.46853977047886</v>
      </c>
      <c r="AC16">
        <f t="shared" si="15"/>
        <v>1133.095079787234</v>
      </c>
      <c r="AD16">
        <f t="shared" si="15"/>
        <v>249.78738483345148</v>
      </c>
      <c r="AE16">
        <f t="shared" si="15"/>
        <v>368.3546617915905</v>
      </c>
      <c r="AF16">
        <f t="shared" si="15"/>
        <v>119.13265306122452</v>
      </c>
      <c r="AG16">
        <f t="shared" si="15"/>
        <v>686.11558274307788</v>
      </c>
      <c r="AH16" s="16">
        <f t="shared" si="15"/>
        <v>292.85714285714386</v>
      </c>
      <c r="AK16">
        <f>(AA16/$AJ$15)*100</f>
        <v>79.506084061558539</v>
      </c>
      <c r="AL16">
        <f t="shared" ref="AL16:AP16" si="16">(AB16/$AJ$15)*100</f>
        <v>143.12647978363157</v>
      </c>
      <c r="AM16">
        <f t="shared" si="16"/>
        <v>164.90198056355564</v>
      </c>
      <c r="AN16">
        <f t="shared" si="16"/>
        <v>36.352143093377222</v>
      </c>
      <c r="AO16">
        <f t="shared" si="16"/>
        <v>53.607516582507643</v>
      </c>
      <c r="AP16">
        <f t="shared" si="16"/>
        <v>17.33765399747012</v>
      </c>
      <c r="AR16" t="s">
        <v>125</v>
      </c>
      <c r="AS16">
        <f>STDEV(AK5:AK10)</f>
        <v>0</v>
      </c>
      <c r="AT16">
        <f t="shared" ref="AT16:AV16" si="17">STDEV(AB5:AB10)</f>
        <v>0</v>
      </c>
      <c r="AU16">
        <f t="shared" si="17"/>
        <v>0</v>
      </c>
      <c r="AV16">
        <f t="shared" si="17"/>
        <v>0</v>
      </c>
      <c r="AW16">
        <f>STDEV(AE6:AE10)</f>
        <v>0</v>
      </c>
      <c r="AX16">
        <f>STDEV(AF6:AF10)</f>
        <v>0</v>
      </c>
    </row>
    <row r="17" spans="1:50" x14ac:dyDescent="0.25">
      <c r="A17" s="4" t="str">
        <f>'12h'!F37</f>
        <v>C</v>
      </c>
      <c r="B17" s="20">
        <f>'12h'!G37</f>
        <v>70</v>
      </c>
      <c r="C17" s="20">
        <f>'12h'!H37</f>
        <v>126</v>
      </c>
      <c r="D17">
        <f>'12h'!I37</f>
        <v>17411</v>
      </c>
      <c r="E17">
        <f>'12h'!J37</f>
        <v>16329</v>
      </c>
      <c r="F17">
        <f>'12h'!K37</f>
        <v>16224</v>
      </c>
      <c r="G17">
        <f>'12h'!L37</f>
        <v>12338</v>
      </c>
      <c r="H17">
        <f>'12h'!M37</f>
        <v>7265</v>
      </c>
      <c r="I17">
        <f>'12h'!N37</f>
        <v>3921</v>
      </c>
      <c r="J17">
        <f>'12h'!O37</f>
        <v>77</v>
      </c>
      <c r="K17">
        <f>'12h'!P37</f>
        <v>17320</v>
      </c>
      <c r="L17">
        <f>'12h'!Q37</f>
        <v>148</v>
      </c>
      <c r="M17" s="20">
        <f>'12h'!R37</f>
        <v>77</v>
      </c>
      <c r="P17">
        <f t="shared" ref="P17:P21" si="18">D17-$N$16</f>
        <v>17270.166666666668</v>
      </c>
      <c r="Q17">
        <f t="shared" si="14"/>
        <v>16188.166666666666</v>
      </c>
      <c r="R17">
        <f t="shared" si="14"/>
        <v>16083.166666666666</v>
      </c>
      <c r="S17">
        <f t="shared" si="14"/>
        <v>12197.166666666666</v>
      </c>
      <c r="T17">
        <f t="shared" si="14"/>
        <v>7124.166666666667</v>
      </c>
      <c r="U17">
        <f t="shared" si="14"/>
        <v>3780.1666666666665</v>
      </c>
      <c r="V17">
        <f t="shared" si="14"/>
        <v>-63.833333333333343</v>
      </c>
      <c r="W17">
        <f t="shared" si="14"/>
        <v>17179.166666666668</v>
      </c>
      <c r="X17" s="16">
        <f t="shared" si="14"/>
        <v>7.1666666666666572</v>
      </c>
      <c r="Z17">
        <f t="shared" ref="Z17:Z21" si="19">(P17/P6)*100</f>
        <v>639.00468672915645</v>
      </c>
      <c r="AA17">
        <f t="shared" si="15"/>
        <v>676.29160284082991</v>
      </c>
      <c r="AB17">
        <f t="shared" si="15"/>
        <v>1037.1775580395529</v>
      </c>
      <c r="AC17">
        <f t="shared" si="15"/>
        <v>1175.4416961130739</v>
      </c>
      <c r="AD17">
        <f t="shared" si="15"/>
        <v>302.94117647058829</v>
      </c>
      <c r="AE17">
        <f t="shared" si="15"/>
        <v>417.8518791451732</v>
      </c>
      <c r="AF17">
        <f t="shared" si="15"/>
        <v>170.98214285714292</v>
      </c>
      <c r="AG17">
        <f t="shared" si="15"/>
        <v>750.61899213515892</v>
      </c>
      <c r="AH17" s="16">
        <f t="shared" si="15"/>
        <v>-307.14285714285734</v>
      </c>
      <c r="AK17">
        <f t="shared" ref="AK17:AK21" si="20">(AA17/$AJ$15)*100</f>
        <v>98.422300772760693</v>
      </c>
      <c r="AL17">
        <f t="shared" ref="AL17:AP21" si="21">(AB17/$AJ$15)*100</f>
        <v>150.94287899379987</v>
      </c>
      <c r="AM17">
        <f t="shared" si="21"/>
        <v>171.06478280924824</v>
      </c>
      <c r="AN17">
        <f t="shared" si="21"/>
        <v>44.087738871511121</v>
      </c>
      <c r="AO17">
        <f t="shared" si="21"/>
        <v>60.810962541802816</v>
      </c>
      <c r="AP17">
        <f t="shared" si="21"/>
        <v>24.883431674099253</v>
      </c>
      <c r="AR17" t="s">
        <v>126</v>
      </c>
      <c r="AS17">
        <f>STDEV(AK16:AK21)</f>
        <v>14.752649633818612</v>
      </c>
      <c r="AT17">
        <f t="shared" ref="AT17:AX17" si="22">STDEV(AL16:AL21)</f>
        <v>9.1809810588898362</v>
      </c>
      <c r="AU17">
        <f t="shared" si="22"/>
        <v>18.610555664682572</v>
      </c>
      <c r="AV17">
        <f t="shared" si="22"/>
        <v>3.8336812900664401</v>
      </c>
      <c r="AW17">
        <f t="shared" si="22"/>
        <v>6.2445649459053305</v>
      </c>
      <c r="AX17">
        <f t="shared" si="22"/>
        <v>6.562875240255007</v>
      </c>
    </row>
    <row r="18" spans="1:50" x14ac:dyDescent="0.25">
      <c r="A18" s="4" t="str">
        <f>'12h'!F38</f>
        <v>D</v>
      </c>
      <c r="B18" s="20">
        <f>'12h'!G38</f>
        <v>84</v>
      </c>
      <c r="C18" s="20">
        <f>'12h'!H38</f>
        <v>112</v>
      </c>
      <c r="D18">
        <f>'12h'!I38</f>
        <v>18458</v>
      </c>
      <c r="E18">
        <f>'12h'!J38</f>
        <v>17938</v>
      </c>
      <c r="F18">
        <f>'12h'!K38</f>
        <v>17749</v>
      </c>
      <c r="G18">
        <f>'12h'!L38</f>
        <v>12823</v>
      </c>
      <c r="H18">
        <f>'12h'!M38</f>
        <v>6190</v>
      </c>
      <c r="I18">
        <f>'12h'!N38</f>
        <v>3801</v>
      </c>
      <c r="J18">
        <f>'12h'!O38</f>
        <v>98</v>
      </c>
      <c r="K18">
        <f>'12h'!P38</f>
        <v>16906</v>
      </c>
      <c r="L18">
        <f>'12h'!Q38</f>
        <v>134</v>
      </c>
      <c r="M18" s="20">
        <f>'12h'!R38</f>
        <v>91</v>
      </c>
      <c r="P18">
        <f t="shared" si="18"/>
        <v>18317.166666666668</v>
      </c>
      <c r="Q18">
        <f t="shared" si="14"/>
        <v>17797.166666666668</v>
      </c>
      <c r="R18">
        <f t="shared" si="14"/>
        <v>17608.166666666668</v>
      </c>
      <c r="S18">
        <f t="shared" si="14"/>
        <v>12682.166666666666</v>
      </c>
      <c r="T18">
        <f t="shared" si="14"/>
        <v>6049.166666666667</v>
      </c>
      <c r="U18">
        <f t="shared" si="14"/>
        <v>3660.1666666666665</v>
      </c>
      <c r="V18">
        <f t="shared" si="14"/>
        <v>-42.833333333333343</v>
      </c>
      <c r="W18">
        <f t="shared" si="14"/>
        <v>16765.166666666668</v>
      </c>
      <c r="X18" s="16">
        <f t="shared" si="14"/>
        <v>-6.8333333333333428</v>
      </c>
      <c r="Z18">
        <f t="shared" si="19"/>
        <v>667.13002306665055</v>
      </c>
      <c r="AA18">
        <f t="shared" si="15"/>
        <v>804.694800301432</v>
      </c>
      <c r="AB18">
        <f t="shared" si="15"/>
        <v>1045.2018203403245</v>
      </c>
      <c r="AC18">
        <f t="shared" si="15"/>
        <v>1423.8959580838323</v>
      </c>
      <c r="AD18">
        <f t="shared" si="15"/>
        <v>305.56490991749456</v>
      </c>
      <c r="AE18">
        <f t="shared" si="15"/>
        <v>479.28852029681366</v>
      </c>
      <c r="AF18">
        <f t="shared" si="15"/>
        <v>114.7321428571429</v>
      </c>
      <c r="AG18">
        <f t="shared" si="15"/>
        <v>835.05728042503745</v>
      </c>
      <c r="AH18" s="16">
        <f t="shared" si="15"/>
        <v>-146.42857142857147</v>
      </c>
      <c r="AK18">
        <f t="shared" si="20"/>
        <v>117.10911880741541</v>
      </c>
      <c r="AL18">
        <f t="shared" si="21"/>
        <v>152.11066867849885</v>
      </c>
      <c r="AM18">
        <f t="shared" si="21"/>
        <v>207.22291341036936</v>
      </c>
      <c r="AN18">
        <f t="shared" si="21"/>
        <v>44.469576944576382</v>
      </c>
      <c r="AO18">
        <f t="shared" si="21"/>
        <v>69.751980807437064</v>
      </c>
      <c r="AP18">
        <f t="shared" si="21"/>
        <v>16.697237441889055</v>
      </c>
      <c r="AR18" t="s">
        <v>127</v>
      </c>
      <c r="AS18">
        <f>STDEV(AK27:AK32)</f>
        <v>15.308679712190083</v>
      </c>
      <c r="AT18">
        <f t="shared" ref="AT18:AX18" si="23">STDEV(AL27:AL32)</f>
        <v>6.7217501115039662</v>
      </c>
      <c r="AU18">
        <f t="shared" si="23"/>
        <v>15.505552492957385</v>
      </c>
      <c r="AV18">
        <f t="shared" si="23"/>
        <v>3.4348719126411535</v>
      </c>
      <c r="AW18">
        <f t="shared" si="23"/>
        <v>6.5460695556630446</v>
      </c>
      <c r="AX18">
        <f t="shared" si="23"/>
        <v>8.9725189183919216</v>
      </c>
    </row>
    <row r="19" spans="1:50" x14ac:dyDescent="0.25">
      <c r="A19" s="4" t="str">
        <f>'12h'!F39</f>
        <v>E</v>
      </c>
      <c r="B19" s="20">
        <f>'12h'!G39</f>
        <v>77</v>
      </c>
      <c r="C19" s="20">
        <f>'12h'!H39</f>
        <v>98</v>
      </c>
      <c r="D19">
        <f>'12h'!I39</f>
        <v>19049</v>
      </c>
      <c r="E19">
        <f>'12h'!J39</f>
        <v>18831</v>
      </c>
      <c r="F19">
        <f>'12h'!K39</f>
        <v>18318</v>
      </c>
      <c r="G19">
        <f>'12h'!L39</f>
        <v>11762</v>
      </c>
      <c r="H19">
        <f>'12h'!M39</f>
        <v>7771</v>
      </c>
      <c r="I19">
        <f>'12h'!N39</f>
        <v>4363</v>
      </c>
      <c r="J19">
        <f>'12h'!O39</f>
        <v>91</v>
      </c>
      <c r="K19">
        <f>'12h'!P39</f>
        <v>19252</v>
      </c>
      <c r="L19">
        <f>'12h'!Q39</f>
        <v>155</v>
      </c>
      <c r="M19" s="20">
        <f>'12h'!R39</f>
        <v>77</v>
      </c>
      <c r="P19">
        <f t="shared" si="18"/>
        <v>18908.166666666668</v>
      </c>
      <c r="Q19">
        <f t="shared" si="14"/>
        <v>18690.166666666668</v>
      </c>
      <c r="R19">
        <f t="shared" si="14"/>
        <v>18177.166666666668</v>
      </c>
      <c r="S19">
        <f t="shared" si="14"/>
        <v>11621.166666666666</v>
      </c>
      <c r="T19">
        <f t="shared" si="14"/>
        <v>7630.166666666667</v>
      </c>
      <c r="U19">
        <f t="shared" si="14"/>
        <v>4222.166666666667</v>
      </c>
      <c r="V19">
        <f t="shared" si="14"/>
        <v>-49.833333333333343</v>
      </c>
      <c r="W19">
        <f t="shared" si="14"/>
        <v>19111.166666666668</v>
      </c>
      <c r="X19" s="16">
        <f t="shared" si="14"/>
        <v>14.166666666666657</v>
      </c>
      <c r="Z19">
        <f t="shared" si="19"/>
        <v>722.0532077393076</v>
      </c>
      <c r="AA19">
        <f t="shared" si="15"/>
        <v>758.32431701379505</v>
      </c>
      <c r="AB19">
        <f t="shared" si="15"/>
        <v>1092.5966740132239</v>
      </c>
      <c r="AC19">
        <f t="shared" si="15"/>
        <v>1218.5774204823488</v>
      </c>
      <c r="AD19">
        <f t="shared" si="15"/>
        <v>324.45783132530124</v>
      </c>
      <c r="AE19">
        <f t="shared" si="15"/>
        <v>446.00352112676063</v>
      </c>
      <c r="AF19">
        <f t="shared" si="15"/>
        <v>213.57142857142867</v>
      </c>
      <c r="AG19">
        <f t="shared" si="15"/>
        <v>735.7051199794688</v>
      </c>
      <c r="AH19" s="16">
        <f t="shared" si="15"/>
        <v>-151.78571428571425</v>
      </c>
      <c r="AK19">
        <f t="shared" si="20"/>
        <v>110.36071377925447</v>
      </c>
      <c r="AL19">
        <f t="shared" si="21"/>
        <v>159.00815272780616</v>
      </c>
      <c r="AM19">
        <f t="shared" si="21"/>
        <v>177.34242579651877</v>
      </c>
      <c r="AN19">
        <f t="shared" si="21"/>
        <v>47.21910804249972</v>
      </c>
      <c r="AO19">
        <f t="shared" si="21"/>
        <v>64.907936927881337</v>
      </c>
      <c r="AP19">
        <f t="shared" si="21"/>
        <v>31.081550164201261</v>
      </c>
      <c r="AR19" t="s">
        <v>128</v>
      </c>
      <c r="AS19">
        <f>STDEV(AK38:AK43)</f>
        <v>20.155314499979941</v>
      </c>
      <c r="AT19">
        <f t="shared" ref="AT19:AX19" si="24">STDEV(AL38:AL43)</f>
        <v>7.0323970162437757</v>
      </c>
      <c r="AU19">
        <f t="shared" si="24"/>
        <v>16.703728045765839</v>
      </c>
      <c r="AV19">
        <f t="shared" si="24"/>
        <v>3.2454738812464146</v>
      </c>
      <c r="AW19">
        <f t="shared" si="24"/>
        <v>7.0529179617984088</v>
      </c>
      <c r="AX19">
        <f t="shared" si="24"/>
        <v>42.766887605404634</v>
      </c>
    </row>
    <row r="20" spans="1:50" x14ac:dyDescent="0.25">
      <c r="A20" s="4" t="str">
        <f>'12h'!F40</f>
        <v>F</v>
      </c>
      <c r="B20" s="20">
        <f>'12h'!G40</f>
        <v>77</v>
      </c>
      <c r="C20" s="20">
        <f>'12h'!H40</f>
        <v>84</v>
      </c>
      <c r="D20">
        <f>'12h'!I40</f>
        <v>20412</v>
      </c>
      <c r="E20">
        <f>'12h'!J40</f>
        <v>19688</v>
      </c>
      <c r="F20">
        <f>'12h'!K40</f>
        <v>18873</v>
      </c>
      <c r="G20">
        <f>'12h'!L40</f>
        <v>13329</v>
      </c>
      <c r="H20">
        <f>'12h'!M40</f>
        <v>6317</v>
      </c>
      <c r="I20">
        <f>'12h'!N40</f>
        <v>3590</v>
      </c>
      <c r="J20">
        <f>'12h'!O40</f>
        <v>84</v>
      </c>
      <c r="K20">
        <f>'12h'!P40</f>
        <v>18690</v>
      </c>
      <c r="L20">
        <f>'12h'!Q40</f>
        <v>148</v>
      </c>
      <c r="M20" s="20">
        <f>'12h'!R40</f>
        <v>70</v>
      </c>
      <c r="P20">
        <f t="shared" si="18"/>
        <v>20271.166666666668</v>
      </c>
      <c r="Q20">
        <f t="shared" si="14"/>
        <v>19547.166666666668</v>
      </c>
      <c r="R20">
        <f t="shared" si="14"/>
        <v>18732.166666666668</v>
      </c>
      <c r="S20">
        <f t="shared" si="14"/>
        <v>13188.166666666666</v>
      </c>
      <c r="T20">
        <f t="shared" si="14"/>
        <v>6176.166666666667</v>
      </c>
      <c r="U20">
        <f t="shared" si="14"/>
        <v>3449.1666666666665</v>
      </c>
      <c r="V20">
        <f t="shared" si="14"/>
        <v>-56.833333333333343</v>
      </c>
      <c r="W20">
        <f t="shared" si="14"/>
        <v>18549.166666666668</v>
      </c>
      <c r="X20" s="16">
        <f t="shared" si="14"/>
        <v>7.1666666666666572</v>
      </c>
      <c r="Z20">
        <f t="shared" si="19"/>
        <v>719.9419912394934</v>
      </c>
      <c r="AA20">
        <f t="shared" si="15"/>
        <v>744.46489780373247</v>
      </c>
      <c r="AB20">
        <f t="shared" si="15"/>
        <v>977.33043478260879</v>
      </c>
      <c r="AC20">
        <f t="shared" si="15"/>
        <v>1198.1980617807387</v>
      </c>
      <c r="AD20">
        <f t="shared" si="15"/>
        <v>309.78933288747703</v>
      </c>
      <c r="AE20">
        <f t="shared" si="15"/>
        <v>477.94457274826794</v>
      </c>
      <c r="AF20">
        <f t="shared" si="15"/>
        <v>110.71428571428574</v>
      </c>
      <c r="AG20">
        <f t="shared" si="15"/>
        <v>731.81877958968983</v>
      </c>
      <c r="AH20" s="16">
        <f t="shared" si="15"/>
        <v>-307.14285714285734</v>
      </c>
      <c r="AK20">
        <f t="shared" si="20"/>
        <v>108.34372004415762</v>
      </c>
      <c r="AL20">
        <f t="shared" si="21"/>
        <v>142.2331869898822</v>
      </c>
      <c r="AM20">
        <f t="shared" si="21"/>
        <v>174.37656999813186</v>
      </c>
      <c r="AN20">
        <f t="shared" si="21"/>
        <v>45.08436711259926</v>
      </c>
      <c r="AO20">
        <f t="shared" si="21"/>
        <v>69.556392973298429</v>
      </c>
      <c r="AP20">
        <f t="shared" si="21"/>
        <v>16.112509282445465</v>
      </c>
      <c r="AR20" t="s">
        <v>129</v>
      </c>
      <c r="AS20">
        <f>STDEV(AK49:AK54)</f>
        <v>21.598179482329336</v>
      </c>
      <c r="AT20">
        <f t="shared" ref="AT20:AX20" si="25">STDEV(AL49:AL54)</f>
        <v>7.7733253496326116</v>
      </c>
      <c r="AU20">
        <f t="shared" si="25"/>
        <v>16.237229473262133</v>
      </c>
      <c r="AV20">
        <f t="shared" si="25"/>
        <v>3.0360826420317877</v>
      </c>
      <c r="AW20">
        <f t="shared" si="25"/>
        <v>4.4384160929376186</v>
      </c>
      <c r="AX20">
        <f t="shared" si="25"/>
        <v>11.269690725859915</v>
      </c>
    </row>
    <row r="21" spans="1:50" x14ac:dyDescent="0.25">
      <c r="A21" s="4" t="str">
        <f>'12h'!F41</f>
        <v>G</v>
      </c>
      <c r="B21" s="20">
        <f>'12h'!G41</f>
        <v>63</v>
      </c>
      <c r="C21" s="20">
        <f>'12h'!H41</f>
        <v>98</v>
      </c>
      <c r="D21">
        <f>'12h'!I41</f>
        <v>13786</v>
      </c>
      <c r="E21">
        <f>'12h'!J41</f>
        <v>1953</v>
      </c>
      <c r="F21">
        <f>'12h'!K41</f>
        <v>18669</v>
      </c>
      <c r="G21">
        <f>'12h'!L41</f>
        <v>12957</v>
      </c>
      <c r="H21">
        <f>'12h'!M41</f>
        <v>6218</v>
      </c>
      <c r="I21">
        <f>'12h'!N41</f>
        <v>3661</v>
      </c>
      <c r="J21">
        <f>'12h'!O41</f>
        <v>63</v>
      </c>
      <c r="K21">
        <f>'12h'!P41</f>
        <v>5881</v>
      </c>
      <c r="L21">
        <f>'12h'!Q41</f>
        <v>126</v>
      </c>
      <c r="M21" s="20">
        <f>'12h'!R41</f>
        <v>42</v>
      </c>
      <c r="P21">
        <f t="shared" si="18"/>
        <v>13645.166666666666</v>
      </c>
      <c r="Q21">
        <f t="shared" si="14"/>
        <v>1812.1666666666667</v>
      </c>
      <c r="R21">
        <f t="shared" si="14"/>
        <v>18528.166666666668</v>
      </c>
      <c r="S21">
        <f t="shared" si="14"/>
        <v>12816.166666666666</v>
      </c>
      <c r="T21">
        <f t="shared" si="14"/>
        <v>6077.166666666667</v>
      </c>
      <c r="U21">
        <f t="shared" si="14"/>
        <v>3520.1666666666665</v>
      </c>
      <c r="V21">
        <f t="shared" si="14"/>
        <v>-77.833333333333343</v>
      </c>
      <c r="W21">
        <f t="shared" si="14"/>
        <v>5740.166666666667</v>
      </c>
      <c r="X21" s="16">
        <f t="shared" si="14"/>
        <v>-14.833333333333343</v>
      </c>
      <c r="Z21">
        <f t="shared" si="19"/>
        <v>545.87945059341246</v>
      </c>
      <c r="AA21">
        <f t="shared" si="15"/>
        <v>590.92391304347825</v>
      </c>
      <c r="AB21">
        <f t="shared" si="15"/>
        <v>913.3174498849819</v>
      </c>
      <c r="AC21">
        <f t="shared" si="15"/>
        <v>1038.0264578833692</v>
      </c>
      <c r="AD21">
        <f t="shared" si="15"/>
        <v>282.04672029702971</v>
      </c>
      <c r="AE21">
        <f t="shared" si="15"/>
        <v>411.3946240747955</v>
      </c>
      <c r="AF21" s="23">
        <f t="shared" si="15"/>
        <v>175.56390977443613</v>
      </c>
      <c r="AG21">
        <f t="shared" si="15"/>
        <v>654.77186311787079</v>
      </c>
      <c r="AH21" s="16">
        <f t="shared" si="15"/>
        <v>-127.14285714285718</v>
      </c>
      <c r="AK21">
        <f t="shared" si="20"/>
        <v>85.998540953450672</v>
      </c>
      <c r="AL21">
        <f t="shared" si="21"/>
        <v>132.91722738533977</v>
      </c>
      <c r="AM21">
        <f t="shared" si="21"/>
        <v>151.06642137611405</v>
      </c>
      <c r="AN21">
        <f t="shared" si="21"/>
        <v>41.046919731721715</v>
      </c>
      <c r="AO21">
        <f t="shared" si="21"/>
        <v>59.871223089126616</v>
      </c>
      <c r="AR21" t="s">
        <v>130</v>
      </c>
      <c r="AS21">
        <f>STDEV(AK60:AK65)</f>
        <v>25.00719427665398</v>
      </c>
      <c r="AT21">
        <f t="shared" ref="AT21:AX21" si="26">STDEV(AL60:AL65)</f>
        <v>9.2152791627350048</v>
      </c>
      <c r="AU21">
        <f t="shared" si="26"/>
        <v>16.955305844468949</v>
      </c>
      <c r="AV21">
        <f t="shared" si="26"/>
        <v>3.386899142925071</v>
      </c>
      <c r="AW21">
        <f t="shared" si="26"/>
        <v>5.2164189053986894</v>
      </c>
      <c r="AX21">
        <f t="shared" si="26"/>
        <v>14.203910954836807</v>
      </c>
    </row>
    <row r="22" spans="1:50" x14ac:dyDescent="0.25">
      <c r="A22" s="4" t="str">
        <f>'12h'!F42</f>
        <v>H</v>
      </c>
      <c r="B22" s="20">
        <f>'12h'!G42</f>
        <v>70</v>
      </c>
      <c r="C22" s="20">
        <f>'12h'!H42</f>
        <v>70</v>
      </c>
      <c r="D22" s="20">
        <f>'12h'!I42</f>
        <v>77</v>
      </c>
      <c r="E22" s="20">
        <f>'12h'!J42</f>
        <v>84</v>
      </c>
      <c r="F22" s="20">
        <f>'12h'!K42</f>
        <v>91</v>
      </c>
      <c r="G22" s="20">
        <f>'12h'!L42</f>
        <v>84</v>
      </c>
      <c r="H22" s="20">
        <f>'12h'!M42</f>
        <v>63</v>
      </c>
      <c r="I22" s="20">
        <f>'12h'!N42</f>
        <v>63</v>
      </c>
      <c r="J22" s="20">
        <f>'12h'!O42</f>
        <v>70</v>
      </c>
      <c r="K22" s="20">
        <f>'12h'!P42</f>
        <v>49</v>
      </c>
      <c r="L22" s="20">
        <f>'12h'!Q42</f>
        <v>42</v>
      </c>
      <c r="M22" s="20">
        <f>'12h'!R42</f>
        <v>35</v>
      </c>
      <c r="AR22" t="s">
        <v>131</v>
      </c>
      <c r="AS22">
        <f>STDEV(AK71:AK76)</f>
        <v>31.683777477368171</v>
      </c>
      <c r="AT22">
        <f t="shared" ref="AT22:AX22" si="27">STDEV(AL71:AL76)</f>
        <v>8.6890339197295905</v>
      </c>
      <c r="AU22">
        <f t="shared" si="27"/>
        <v>16.176842457158404</v>
      </c>
      <c r="AV22">
        <f t="shared" si="27"/>
        <v>3.1822742053584117</v>
      </c>
      <c r="AW22">
        <f t="shared" si="27"/>
        <v>6.7865395022046107</v>
      </c>
      <c r="AX22">
        <f t="shared" si="27"/>
        <v>12.358716641392114</v>
      </c>
    </row>
    <row r="23" spans="1:50" x14ac:dyDescent="0.25">
      <c r="AJ23" s="4" t="s">
        <v>165</v>
      </c>
    </row>
    <row r="24" spans="1:50" ht="45" x14ac:dyDescent="0.25">
      <c r="A24" s="4" t="s">
        <v>127</v>
      </c>
      <c r="B24" s="17" t="str">
        <f>'24h'!G33</f>
        <v>PBS</v>
      </c>
      <c r="C24" s="17" t="str">
        <f>'24h'!H33</f>
        <v>PBS</v>
      </c>
      <c r="D24" s="17" t="str">
        <f>'24h'!I33</f>
        <v>DMSO/ DMSO</v>
      </c>
      <c r="E24" s="17" t="str">
        <f>'24h'!J33</f>
        <v>PTX/ DMSO</v>
      </c>
      <c r="F24" s="17" t="str">
        <f>'24h'!K33</f>
        <v>PTX/ SP600125 1µM</v>
      </c>
      <c r="G24" s="17" t="str">
        <f>'24h'!L33</f>
        <v>PTX/ SP600125 10µM</v>
      </c>
      <c r="H24" s="17" t="str">
        <f>'24h'!M33</f>
        <v>PTX/ SP600125 100µM</v>
      </c>
      <c r="I24" s="17" t="str">
        <f>'24h'!N33</f>
        <v>DMSO/ SP600125 100µM</v>
      </c>
      <c r="J24" s="17" t="str">
        <f>'24h'!O33</f>
        <v>Tox Control</v>
      </c>
      <c r="K24" s="17" t="str">
        <f>'24h'!P33</f>
        <v>DMSO/ DMSO</v>
      </c>
      <c r="L24" s="17" t="str">
        <f>'24h'!Q33</f>
        <v>Empty</v>
      </c>
      <c r="M24" s="17" t="str">
        <f>'24h'!R33</f>
        <v xml:space="preserve">PBS </v>
      </c>
      <c r="P24" s="17" t="s">
        <v>149</v>
      </c>
      <c r="Q24" s="17" t="s">
        <v>150</v>
      </c>
      <c r="R24" s="17" t="s">
        <v>151</v>
      </c>
      <c r="S24" s="17" t="s">
        <v>152</v>
      </c>
      <c r="T24" s="17" t="s">
        <v>153</v>
      </c>
      <c r="U24" s="17" t="s">
        <v>154</v>
      </c>
      <c r="V24" s="17" t="s">
        <v>155</v>
      </c>
      <c r="W24" s="17" t="s">
        <v>149</v>
      </c>
      <c r="X24" s="18" t="s">
        <v>156</v>
      </c>
      <c r="Z24" s="17" t="s">
        <v>149</v>
      </c>
      <c r="AA24" s="17" t="s">
        <v>150</v>
      </c>
      <c r="AB24" s="17" t="s">
        <v>151</v>
      </c>
      <c r="AC24" s="17" t="s">
        <v>152</v>
      </c>
      <c r="AD24" s="17" t="s">
        <v>153</v>
      </c>
      <c r="AE24" s="17" t="s">
        <v>154</v>
      </c>
      <c r="AF24" s="17" t="s">
        <v>155</v>
      </c>
      <c r="AG24" s="17" t="s">
        <v>149</v>
      </c>
      <c r="AH24" s="18" t="s">
        <v>156</v>
      </c>
      <c r="AJ24" s="17"/>
      <c r="AK24" s="17" t="s">
        <v>150</v>
      </c>
      <c r="AL24" s="17" t="s">
        <v>151</v>
      </c>
      <c r="AM24" s="17" t="s">
        <v>152</v>
      </c>
      <c r="AN24" s="17" t="s">
        <v>153</v>
      </c>
      <c r="AO24" s="17" t="s">
        <v>154</v>
      </c>
      <c r="AP24" s="17" t="s">
        <v>155</v>
      </c>
      <c r="AS24" s="17" t="s">
        <v>150</v>
      </c>
      <c r="AT24" s="17" t="s">
        <v>151</v>
      </c>
      <c r="AU24" s="17" t="s">
        <v>152</v>
      </c>
      <c r="AV24" s="17" t="s">
        <v>153</v>
      </c>
      <c r="AW24" s="17" t="s">
        <v>154</v>
      </c>
      <c r="AX24" s="17" t="s">
        <v>155</v>
      </c>
    </row>
    <row r="25" spans="1:50" x14ac:dyDescent="0.25">
      <c r="A25" s="4">
        <f>'24h'!F34</f>
        <v>0</v>
      </c>
      <c r="B25" s="4">
        <f>'24h'!G34</f>
        <v>1</v>
      </c>
      <c r="C25" s="4">
        <f>'24h'!H34</f>
        <v>2</v>
      </c>
      <c r="D25" s="4">
        <f>'24h'!I34</f>
        <v>3</v>
      </c>
      <c r="E25" s="4">
        <f>'24h'!J34</f>
        <v>4</v>
      </c>
      <c r="F25" s="4">
        <f>'24h'!K34</f>
        <v>5</v>
      </c>
      <c r="G25" s="4">
        <f>'24h'!L34</f>
        <v>6</v>
      </c>
      <c r="H25" s="4">
        <f>'24h'!M34</f>
        <v>7</v>
      </c>
      <c r="I25" s="4">
        <f>'24h'!N34</f>
        <v>8</v>
      </c>
      <c r="J25" s="4">
        <f>'24h'!O34</f>
        <v>9</v>
      </c>
      <c r="K25" s="4">
        <f>'24h'!P34</f>
        <v>10</v>
      </c>
      <c r="L25" s="4">
        <f>'24h'!Q34</f>
        <v>11</v>
      </c>
      <c r="M25" s="4">
        <f>'24h'!R34</f>
        <v>12</v>
      </c>
      <c r="AJ25" s="4" t="s">
        <v>167</v>
      </c>
    </row>
    <row r="26" spans="1:50" x14ac:dyDescent="0.25">
      <c r="A26" s="4" t="str">
        <f>'24h'!F35</f>
        <v>A</v>
      </c>
      <c r="B26" s="20">
        <f>'24h'!G35</f>
        <v>63</v>
      </c>
      <c r="C26" s="20">
        <f>'24h'!H35</f>
        <v>84</v>
      </c>
      <c r="D26" s="20">
        <f>'24h'!I35</f>
        <v>77</v>
      </c>
      <c r="E26" s="20">
        <f>'24h'!J35</f>
        <v>112</v>
      </c>
      <c r="F26" s="20">
        <f>'24h'!K35</f>
        <v>112</v>
      </c>
      <c r="G26" s="20">
        <f>'24h'!L35</f>
        <v>91</v>
      </c>
      <c r="H26" s="20">
        <f>'24h'!M35</f>
        <v>91</v>
      </c>
      <c r="I26" s="20">
        <f>'24h'!N35</f>
        <v>91</v>
      </c>
      <c r="J26" s="20">
        <f>'24h'!O35</f>
        <v>91</v>
      </c>
      <c r="K26" s="20">
        <f>'24h'!P35</f>
        <v>77</v>
      </c>
      <c r="L26" s="20">
        <f>'24h'!Q35</f>
        <v>42</v>
      </c>
      <c r="M26" s="20">
        <f>'24h'!R35</f>
        <v>56</v>
      </c>
      <c r="N26" s="4" t="s">
        <v>170</v>
      </c>
      <c r="AJ26">
        <f>AVERAGE(Z27:Z32,AG27:AG32)</f>
        <v>705.43497702236061</v>
      </c>
      <c r="AR26" s="26"/>
      <c r="AS26" s="27" t="s">
        <v>172</v>
      </c>
      <c r="AT26" s="26"/>
      <c r="AU26" s="26"/>
      <c r="AV26" s="26"/>
      <c r="AW26" s="26"/>
      <c r="AX26" s="26"/>
    </row>
    <row r="27" spans="1:50" x14ac:dyDescent="0.25">
      <c r="A27" s="4" t="str">
        <f>'24h'!F36</f>
        <v>B</v>
      </c>
      <c r="B27" s="20">
        <f>'24h'!G36</f>
        <v>56</v>
      </c>
      <c r="C27" s="20">
        <f>'24h'!H36</f>
        <v>105</v>
      </c>
      <c r="D27">
        <f>'24h'!I36</f>
        <v>5305</v>
      </c>
      <c r="E27">
        <f>'24h'!J36</f>
        <v>4539</v>
      </c>
      <c r="F27">
        <f>'24h'!K36</f>
        <v>16203</v>
      </c>
      <c r="G27">
        <f>'24h'!L36</f>
        <v>11973</v>
      </c>
      <c r="H27">
        <f>'24h'!M36</f>
        <v>6352</v>
      </c>
      <c r="I27">
        <f>'24h'!N36</f>
        <v>3872</v>
      </c>
      <c r="J27">
        <f>'24h'!O36</f>
        <v>77</v>
      </c>
      <c r="K27">
        <f>'24h'!P36</f>
        <v>14573</v>
      </c>
      <c r="L27">
        <f>'24h'!Q36</f>
        <v>155</v>
      </c>
      <c r="M27" s="20">
        <f>'24h'!R36</f>
        <v>56</v>
      </c>
      <c r="N27">
        <f>AVERAGE(L27:L32)</f>
        <v>149</v>
      </c>
      <c r="P27">
        <f>D27-$N$27</f>
        <v>5156</v>
      </c>
      <c r="Q27">
        <f t="shared" ref="Q27:X32" si="28">E27-$N$27</f>
        <v>4390</v>
      </c>
      <c r="R27">
        <f t="shared" si="28"/>
        <v>16054</v>
      </c>
      <c r="S27">
        <f t="shared" si="28"/>
        <v>11824</v>
      </c>
      <c r="T27">
        <f t="shared" si="28"/>
        <v>6203</v>
      </c>
      <c r="U27">
        <f t="shared" si="28"/>
        <v>3723</v>
      </c>
      <c r="V27">
        <f t="shared" si="28"/>
        <v>-72</v>
      </c>
      <c r="W27">
        <f t="shared" si="28"/>
        <v>14424</v>
      </c>
      <c r="X27" s="16">
        <f t="shared" si="28"/>
        <v>6</v>
      </c>
      <c r="Z27">
        <f>(P27/P5)*100</f>
        <v>735.87059942911515</v>
      </c>
      <c r="AA27">
        <f t="shared" ref="AA27:AH32" si="29">(Q27/Q5)*100</f>
        <v>703.90165686798514</v>
      </c>
      <c r="AB27">
        <f t="shared" si="29"/>
        <v>952.94815987336767</v>
      </c>
      <c r="AC27">
        <f t="shared" si="29"/>
        <v>1179.2553191489362</v>
      </c>
      <c r="AD27">
        <f t="shared" si="29"/>
        <v>263.7703756201276</v>
      </c>
      <c r="AE27">
        <f t="shared" si="29"/>
        <v>408.37294332723945</v>
      </c>
      <c r="AF27">
        <f t="shared" si="29"/>
        <v>110.20408163265307</v>
      </c>
      <c r="AG27">
        <f t="shared" si="29"/>
        <v>696.58725048293627</v>
      </c>
      <c r="AH27" s="16">
        <f t="shared" si="29"/>
        <v>-257.14285714285768</v>
      </c>
      <c r="AK27">
        <f>(AA27/$AJ$26)*100</f>
        <v>99.782641887017348</v>
      </c>
      <c r="AL27">
        <f t="shared" ref="AL27:AP27" si="30">(AB27/$AJ$26)*100</f>
        <v>135.08660484850915</v>
      </c>
      <c r="AM27">
        <f t="shared" si="30"/>
        <v>167.16711781524788</v>
      </c>
      <c r="AN27">
        <f t="shared" si="30"/>
        <v>37.39116774922357</v>
      </c>
      <c r="AO27">
        <f t="shared" si="30"/>
        <v>57.889523007631503</v>
      </c>
      <c r="AP27">
        <f t="shared" si="30"/>
        <v>15.622145941476312</v>
      </c>
      <c r="AR27" t="s">
        <v>125</v>
      </c>
      <c r="AS27">
        <f t="shared" ref="AS27:AX33" si="31">(AS16/AS5)*100</f>
        <v>0</v>
      </c>
      <c r="AT27">
        <f t="shared" si="31"/>
        <v>0</v>
      </c>
      <c r="AU27">
        <f t="shared" si="31"/>
        <v>0</v>
      </c>
      <c r="AV27">
        <f t="shared" si="31"/>
        <v>0</v>
      </c>
      <c r="AW27">
        <f t="shared" si="31"/>
        <v>0</v>
      </c>
      <c r="AX27">
        <f t="shared" si="31"/>
        <v>0</v>
      </c>
    </row>
    <row r="28" spans="1:50" x14ac:dyDescent="0.25">
      <c r="A28" s="4" t="str">
        <f>'24h'!F37</f>
        <v>C</v>
      </c>
      <c r="B28" s="20">
        <f>'24h'!G37</f>
        <v>84</v>
      </c>
      <c r="C28" s="20">
        <f>'24h'!H37</f>
        <v>126</v>
      </c>
      <c r="D28">
        <f>'24h'!I37</f>
        <v>16582</v>
      </c>
      <c r="E28">
        <f>'24h'!J37</f>
        <v>15128</v>
      </c>
      <c r="F28">
        <f>'24h'!K37</f>
        <v>15528</v>
      </c>
      <c r="G28">
        <f>'24h'!L37</f>
        <v>12640</v>
      </c>
      <c r="H28">
        <f>'24h'!M37</f>
        <v>7617</v>
      </c>
      <c r="I28">
        <f>'24h'!N37</f>
        <v>4188</v>
      </c>
      <c r="J28">
        <f>'24h'!O37</f>
        <v>77</v>
      </c>
      <c r="K28">
        <f>'24h'!P37</f>
        <v>16421</v>
      </c>
      <c r="L28">
        <f>'24h'!Q37</f>
        <v>162</v>
      </c>
      <c r="M28" s="20">
        <f>'24h'!R37</f>
        <v>70</v>
      </c>
      <c r="P28">
        <f t="shared" ref="P28:P32" si="32">D28-$N$27</f>
        <v>16433</v>
      </c>
      <c r="Q28">
        <f t="shared" si="28"/>
        <v>14979</v>
      </c>
      <c r="R28">
        <f t="shared" si="28"/>
        <v>15379</v>
      </c>
      <c r="S28">
        <f t="shared" si="28"/>
        <v>12491</v>
      </c>
      <c r="T28">
        <f t="shared" si="28"/>
        <v>7468</v>
      </c>
      <c r="U28">
        <f t="shared" si="28"/>
        <v>4039</v>
      </c>
      <c r="V28">
        <f t="shared" si="28"/>
        <v>-72</v>
      </c>
      <c r="W28">
        <f t="shared" si="28"/>
        <v>16272</v>
      </c>
      <c r="X28" s="16">
        <f t="shared" si="28"/>
        <v>13</v>
      </c>
      <c r="Z28">
        <f t="shared" ref="Z28:Z32" si="33">(P28/P6)*100</f>
        <v>608.02910705476074</v>
      </c>
      <c r="AA28">
        <f t="shared" si="29"/>
        <v>625.7763542682078</v>
      </c>
      <c r="AB28">
        <f t="shared" si="29"/>
        <v>991.76698194325024</v>
      </c>
      <c r="AC28">
        <f t="shared" si="29"/>
        <v>1203.7584323803405</v>
      </c>
      <c r="AD28">
        <f t="shared" si="29"/>
        <v>317.56201275691001</v>
      </c>
      <c r="AE28">
        <f t="shared" si="29"/>
        <v>446.46278555637434</v>
      </c>
      <c r="AF28">
        <f t="shared" si="29"/>
        <v>192.85714285714289</v>
      </c>
      <c r="AG28">
        <f t="shared" si="29"/>
        <v>710.98164870375763</v>
      </c>
      <c r="AH28" s="16">
        <f t="shared" si="29"/>
        <v>-557.14285714285825</v>
      </c>
      <c r="AK28">
        <f t="shared" ref="AK28:AK32" si="34">(AA28/$AJ$26)*100</f>
        <v>88.707871689267279</v>
      </c>
      <c r="AL28">
        <f t="shared" ref="AL28:AP32" si="35">(AB28/$AJ$26)*100</f>
        <v>140.58942556683203</v>
      </c>
      <c r="AM28">
        <f t="shared" si="35"/>
        <v>170.64059361805423</v>
      </c>
      <c r="AN28">
        <f t="shared" si="35"/>
        <v>45.016482468354283</v>
      </c>
      <c r="AO28">
        <f t="shared" si="35"/>
        <v>63.289006088256741</v>
      </c>
      <c r="AP28">
        <f t="shared" si="35"/>
        <v>27.338755397583554</v>
      </c>
      <c r="AR28" t="s">
        <v>126</v>
      </c>
      <c r="AS28">
        <f t="shared" si="31"/>
        <v>14.759033446652028</v>
      </c>
      <c r="AT28">
        <f t="shared" si="31"/>
        <v>6.2573521930998091</v>
      </c>
      <c r="AU28">
        <f t="shared" si="31"/>
        <v>10.675525128040267</v>
      </c>
      <c r="AV28">
        <f t="shared" si="31"/>
        <v>8.9065673205803861</v>
      </c>
      <c r="AW28">
        <f t="shared" si="31"/>
        <v>9.8987567954825799</v>
      </c>
      <c r="AX28">
        <f t="shared" si="31"/>
        <v>30.924172475995455</v>
      </c>
    </row>
    <row r="29" spans="1:50" x14ac:dyDescent="0.25">
      <c r="A29" s="4" t="str">
        <f>'24h'!F38</f>
        <v>D</v>
      </c>
      <c r="B29" s="20">
        <f>'24h'!G38</f>
        <v>84</v>
      </c>
      <c r="C29" s="20">
        <f>'24h'!H38</f>
        <v>119</v>
      </c>
      <c r="D29">
        <f>'24h'!I38</f>
        <v>17545</v>
      </c>
      <c r="E29">
        <f>'24h'!J38</f>
        <v>16772</v>
      </c>
      <c r="F29">
        <f>'24h'!K38</f>
        <v>17095</v>
      </c>
      <c r="G29">
        <f>'24h'!L38</f>
        <v>12943</v>
      </c>
      <c r="H29">
        <f>'24h'!M38</f>
        <v>6120</v>
      </c>
      <c r="I29">
        <f>'24h'!N38</f>
        <v>4068</v>
      </c>
      <c r="J29">
        <f>'24h'!O38</f>
        <v>91</v>
      </c>
      <c r="K29">
        <f>'24h'!P38</f>
        <v>16786</v>
      </c>
      <c r="L29">
        <f>'24h'!Q38</f>
        <v>155</v>
      </c>
      <c r="M29" s="20">
        <f>'24h'!R38</f>
        <v>70</v>
      </c>
      <c r="P29">
        <f t="shared" si="32"/>
        <v>17396</v>
      </c>
      <c r="Q29">
        <f t="shared" si="28"/>
        <v>16623</v>
      </c>
      <c r="R29">
        <f t="shared" si="28"/>
        <v>16946</v>
      </c>
      <c r="S29">
        <f t="shared" si="28"/>
        <v>12794</v>
      </c>
      <c r="T29">
        <f t="shared" si="28"/>
        <v>5971</v>
      </c>
      <c r="U29">
        <f t="shared" si="28"/>
        <v>3919</v>
      </c>
      <c r="V29">
        <f t="shared" si="28"/>
        <v>-58</v>
      </c>
      <c r="W29">
        <f t="shared" si="28"/>
        <v>16637</v>
      </c>
      <c r="X29" s="16">
        <f t="shared" si="28"/>
        <v>6</v>
      </c>
      <c r="Z29">
        <f t="shared" si="33"/>
        <v>633.58018696127237</v>
      </c>
      <c r="AA29">
        <f t="shared" si="29"/>
        <v>751.60512434061798</v>
      </c>
      <c r="AB29">
        <f t="shared" si="29"/>
        <v>1005.8963197467353</v>
      </c>
      <c r="AC29">
        <f t="shared" si="29"/>
        <v>1436.4520958083833</v>
      </c>
      <c r="AD29">
        <f t="shared" si="29"/>
        <v>301.61643374305436</v>
      </c>
      <c r="AE29">
        <f t="shared" si="29"/>
        <v>513.18201658664339</v>
      </c>
      <c r="AF29">
        <f t="shared" si="29"/>
        <v>155.35714285714289</v>
      </c>
      <c r="AG29">
        <f t="shared" si="29"/>
        <v>828.6734185621782</v>
      </c>
      <c r="AH29" s="16">
        <f t="shared" si="29"/>
        <v>128.57142857142844</v>
      </c>
      <c r="AK29">
        <f t="shared" si="34"/>
        <v>106.54491892550344</v>
      </c>
      <c r="AL29">
        <f t="shared" si="35"/>
        <v>142.59235117496178</v>
      </c>
      <c r="AM29">
        <f t="shared" si="35"/>
        <v>203.62643512115662</v>
      </c>
      <c r="AN29">
        <f t="shared" si="35"/>
        <v>42.75609284588873</v>
      </c>
      <c r="AO29">
        <f t="shared" si="35"/>
        <v>72.746891393560247</v>
      </c>
      <c r="AP29">
        <f t="shared" si="35"/>
        <v>22.022886292497862</v>
      </c>
      <c r="AR29" t="s">
        <v>127</v>
      </c>
      <c r="AS29">
        <f t="shared" si="31"/>
        <v>14.66252072817657</v>
      </c>
      <c r="AT29">
        <f t="shared" si="31"/>
        <v>4.8622579648899933</v>
      </c>
      <c r="AU29">
        <f t="shared" si="31"/>
        <v>8.8355377671120472</v>
      </c>
      <c r="AV29">
        <f t="shared" si="31"/>
        <v>7.8697010585054388</v>
      </c>
      <c r="AW29">
        <f t="shared" si="31"/>
        <v>9.617180510538784</v>
      </c>
      <c r="AX29">
        <f t="shared" si="31"/>
        <v>35.52378973753337</v>
      </c>
    </row>
    <row r="30" spans="1:50" x14ac:dyDescent="0.25">
      <c r="A30" s="4" t="str">
        <f>'24h'!F39</f>
        <v>E</v>
      </c>
      <c r="B30" s="20">
        <f>'24h'!G39</f>
        <v>91</v>
      </c>
      <c r="C30" s="20">
        <f>'24h'!H39</f>
        <v>105</v>
      </c>
      <c r="D30">
        <f>'24h'!I39</f>
        <v>18571</v>
      </c>
      <c r="E30">
        <f>'24h'!J39</f>
        <v>17362</v>
      </c>
      <c r="F30">
        <f>'24h'!K39</f>
        <v>17517</v>
      </c>
      <c r="G30">
        <f>'24h'!L39</f>
        <v>12064</v>
      </c>
      <c r="H30">
        <f>'24h'!M39</f>
        <v>8024</v>
      </c>
      <c r="I30">
        <f>'24h'!N39</f>
        <v>4764</v>
      </c>
      <c r="J30">
        <f>'24h'!O39</f>
        <v>84</v>
      </c>
      <c r="K30">
        <f>'24h'!P39</f>
        <v>18992</v>
      </c>
      <c r="L30">
        <f>'24h'!Q39</f>
        <v>155</v>
      </c>
      <c r="M30" s="20">
        <f>'24h'!R39</f>
        <v>77</v>
      </c>
      <c r="P30">
        <f t="shared" si="32"/>
        <v>18422</v>
      </c>
      <c r="Q30">
        <f t="shared" si="28"/>
        <v>17213</v>
      </c>
      <c r="R30">
        <f t="shared" si="28"/>
        <v>17368</v>
      </c>
      <c r="S30">
        <f t="shared" si="28"/>
        <v>11915</v>
      </c>
      <c r="T30">
        <f t="shared" si="28"/>
        <v>7875</v>
      </c>
      <c r="U30">
        <f t="shared" si="28"/>
        <v>4615</v>
      </c>
      <c r="V30">
        <f t="shared" si="28"/>
        <v>-65</v>
      </c>
      <c r="W30">
        <f t="shared" si="28"/>
        <v>18843</v>
      </c>
      <c r="X30" s="16">
        <f t="shared" si="28"/>
        <v>6</v>
      </c>
      <c r="Z30">
        <f t="shared" si="33"/>
        <v>703.48778004073324</v>
      </c>
      <c r="AA30">
        <f t="shared" si="29"/>
        <v>698.39058696240204</v>
      </c>
      <c r="AB30">
        <f t="shared" si="29"/>
        <v>1043.9591264275696</v>
      </c>
      <c r="AC30">
        <f t="shared" si="29"/>
        <v>1249.3883257602238</v>
      </c>
      <c r="AD30">
        <f t="shared" si="29"/>
        <v>334.86888731396175</v>
      </c>
      <c r="AE30">
        <f t="shared" si="29"/>
        <v>487.5</v>
      </c>
      <c r="AF30">
        <f t="shared" si="29"/>
        <v>278.57142857142867</v>
      </c>
      <c r="AG30">
        <f t="shared" si="29"/>
        <v>725.38175285512648</v>
      </c>
      <c r="AH30" s="16">
        <f t="shared" si="29"/>
        <v>-64.28571428571432</v>
      </c>
      <c r="AK30">
        <f t="shared" si="34"/>
        <v>99.001411853762491</v>
      </c>
      <c r="AL30">
        <f t="shared" si="35"/>
        <v>147.98800179062832</v>
      </c>
      <c r="AM30">
        <f t="shared" si="35"/>
        <v>177.10892803102689</v>
      </c>
      <c r="AN30">
        <f t="shared" si="35"/>
        <v>47.469844595378945</v>
      </c>
      <c r="AO30">
        <f t="shared" si="35"/>
        <v>69.106298366113961</v>
      </c>
      <c r="AP30">
        <f t="shared" si="35"/>
        <v>39.489313352065139</v>
      </c>
      <c r="AR30" t="s">
        <v>128</v>
      </c>
      <c r="AS30">
        <f t="shared" si="31"/>
        <v>19.63074047797485</v>
      </c>
      <c r="AT30">
        <f t="shared" si="31"/>
        <v>5.2944927654436151</v>
      </c>
      <c r="AU30">
        <f t="shared" si="31"/>
        <v>9.4058561336934687</v>
      </c>
      <c r="AV30">
        <f t="shared" si="31"/>
        <v>7.6332193527877026</v>
      </c>
      <c r="AW30">
        <f t="shared" si="31"/>
        <v>9.7657925526984304</v>
      </c>
      <c r="AX30">
        <f t="shared" si="31"/>
        <v>910.96835947814498</v>
      </c>
    </row>
    <row r="31" spans="1:50" x14ac:dyDescent="0.25">
      <c r="A31" s="4" t="str">
        <f>'24h'!F40</f>
        <v>F</v>
      </c>
      <c r="B31" s="20">
        <f>'24h'!G40</f>
        <v>84</v>
      </c>
      <c r="C31" s="20">
        <f>'24h'!H40</f>
        <v>112</v>
      </c>
      <c r="D31">
        <f>'24h'!I40</f>
        <v>19597</v>
      </c>
      <c r="E31">
        <f>'24h'!J40</f>
        <v>18486</v>
      </c>
      <c r="F31">
        <f>'24h'!K40</f>
        <v>18219</v>
      </c>
      <c r="G31">
        <f>'24h'!L40</f>
        <v>13863</v>
      </c>
      <c r="H31">
        <f>'24h'!M40</f>
        <v>6506</v>
      </c>
      <c r="I31">
        <f>'24h'!N40</f>
        <v>4019</v>
      </c>
      <c r="J31">
        <f>'24h'!O40</f>
        <v>70</v>
      </c>
      <c r="K31">
        <f>'24h'!P40</f>
        <v>18690</v>
      </c>
      <c r="L31">
        <f>'24h'!Q40</f>
        <v>141</v>
      </c>
      <c r="M31" s="20">
        <f>'24h'!R40</f>
        <v>56</v>
      </c>
      <c r="P31">
        <f t="shared" si="32"/>
        <v>19448</v>
      </c>
      <c r="Q31">
        <f t="shared" si="28"/>
        <v>18337</v>
      </c>
      <c r="R31">
        <f t="shared" si="28"/>
        <v>18070</v>
      </c>
      <c r="S31">
        <f t="shared" si="28"/>
        <v>13714</v>
      </c>
      <c r="T31">
        <f t="shared" si="28"/>
        <v>6357</v>
      </c>
      <c r="U31">
        <f t="shared" si="28"/>
        <v>3870</v>
      </c>
      <c r="V31">
        <f t="shared" si="28"/>
        <v>-79</v>
      </c>
      <c r="W31">
        <f t="shared" si="28"/>
        <v>18541</v>
      </c>
      <c r="X31" s="16">
        <f t="shared" si="28"/>
        <v>-8</v>
      </c>
      <c r="Z31">
        <f t="shared" si="33"/>
        <v>690.70675979637736</v>
      </c>
      <c r="AA31">
        <f t="shared" si="29"/>
        <v>698.37501586898577</v>
      </c>
      <c r="AB31">
        <f t="shared" si="29"/>
        <v>942.78260869565213</v>
      </c>
      <c r="AC31">
        <f t="shared" si="29"/>
        <v>1245.9721380981223</v>
      </c>
      <c r="AD31">
        <f t="shared" si="29"/>
        <v>318.85972245443901</v>
      </c>
      <c r="AE31">
        <f t="shared" si="29"/>
        <v>536.25866050808315</v>
      </c>
      <c r="AF31">
        <f t="shared" si="29"/>
        <v>153.89610389610391</v>
      </c>
      <c r="AG31">
        <f t="shared" si="29"/>
        <v>731.49658074697527</v>
      </c>
      <c r="AH31" s="16">
        <f t="shared" si="29"/>
        <v>342.85714285714357</v>
      </c>
      <c r="AK31">
        <f t="shared" si="34"/>
        <v>98.999204549911184</v>
      </c>
      <c r="AL31">
        <f t="shared" si="35"/>
        <v>133.64557179672823</v>
      </c>
      <c r="AM31">
        <f t="shared" si="35"/>
        <v>176.62466119235648</v>
      </c>
      <c r="AN31">
        <f t="shared" si="35"/>
        <v>45.20044126538</v>
      </c>
      <c r="AO31">
        <f t="shared" si="35"/>
        <v>76.018155886121448</v>
      </c>
      <c r="AP31">
        <f t="shared" si="35"/>
        <v>21.81577450918283</v>
      </c>
      <c r="AR31" t="s">
        <v>129</v>
      </c>
      <c r="AS31">
        <f t="shared" si="31"/>
        <v>21.47159088122352</v>
      </c>
      <c r="AT31">
        <f t="shared" si="31"/>
        <v>6.0061891317191396</v>
      </c>
      <c r="AU31">
        <f t="shared" si="31"/>
        <v>9.0311453939630493</v>
      </c>
      <c r="AV31">
        <f t="shared" si="31"/>
        <v>6.8624541902651286</v>
      </c>
      <c r="AW31">
        <f t="shared" si="31"/>
        <v>6.3451979761582313</v>
      </c>
      <c r="AX31">
        <f t="shared" si="31"/>
        <v>36.535985382603442</v>
      </c>
    </row>
    <row r="32" spans="1:50" x14ac:dyDescent="0.25">
      <c r="A32" s="4" t="str">
        <f>'24h'!F41</f>
        <v>G</v>
      </c>
      <c r="B32" s="20">
        <f>'24h'!G41</f>
        <v>84</v>
      </c>
      <c r="C32" s="20">
        <f>'24h'!H41</f>
        <v>84</v>
      </c>
      <c r="D32">
        <f>'24h'!I41</f>
        <v>14805</v>
      </c>
      <c r="E32">
        <f>'24h'!J41</f>
        <v>3035</v>
      </c>
      <c r="F32">
        <f>'24h'!K41</f>
        <v>18690</v>
      </c>
      <c r="G32">
        <f>'24h'!L41</f>
        <v>13891</v>
      </c>
      <c r="H32">
        <f>'24h'!M41</f>
        <v>6844</v>
      </c>
      <c r="I32">
        <f>'24h'!N41</f>
        <v>4335</v>
      </c>
      <c r="J32">
        <f>'24h'!O41</f>
        <v>63</v>
      </c>
      <c r="K32">
        <f>'24h'!P41</f>
        <v>7286</v>
      </c>
      <c r="L32">
        <f>'24h'!Q41</f>
        <v>126</v>
      </c>
      <c r="M32" s="20">
        <f>'24h'!R41</f>
        <v>49</v>
      </c>
      <c r="P32">
        <f t="shared" si="32"/>
        <v>14656</v>
      </c>
      <c r="Q32">
        <f t="shared" si="28"/>
        <v>2886</v>
      </c>
      <c r="R32">
        <f t="shared" si="28"/>
        <v>18541</v>
      </c>
      <c r="S32">
        <f t="shared" si="28"/>
        <v>13742</v>
      </c>
      <c r="T32">
        <f t="shared" si="28"/>
        <v>6695</v>
      </c>
      <c r="U32">
        <f t="shared" si="28"/>
        <v>4186</v>
      </c>
      <c r="V32">
        <f t="shared" si="28"/>
        <v>-86</v>
      </c>
      <c r="W32">
        <f t="shared" si="28"/>
        <v>7137</v>
      </c>
      <c r="X32" s="16">
        <f t="shared" si="28"/>
        <v>-23</v>
      </c>
      <c r="Z32">
        <f t="shared" si="33"/>
        <v>586.31817575676757</v>
      </c>
      <c r="AA32">
        <f t="shared" si="29"/>
        <v>941.08695652173913</v>
      </c>
      <c r="AB32">
        <f t="shared" si="29"/>
        <v>913.95004929346032</v>
      </c>
      <c r="AC32">
        <f t="shared" si="29"/>
        <v>1113.0129589632827</v>
      </c>
      <c r="AD32">
        <f t="shared" si="29"/>
        <v>310.7209158415842</v>
      </c>
      <c r="AE32">
        <f t="shared" si="29"/>
        <v>489.20919361121935</v>
      </c>
      <c r="AF32" s="23">
        <f t="shared" si="29"/>
        <v>193.98496240601506</v>
      </c>
      <c r="AG32">
        <f t="shared" si="29"/>
        <v>814.10646387832696</v>
      </c>
      <c r="AH32" s="16">
        <f t="shared" si="29"/>
        <v>-197.14285714285705</v>
      </c>
      <c r="AK32">
        <f t="shared" si="34"/>
        <v>133.40520206328085</v>
      </c>
      <c r="AL32">
        <f t="shared" si="35"/>
        <v>129.55836881681731</v>
      </c>
      <c r="AM32">
        <f t="shared" si="35"/>
        <v>157.77683205634457</v>
      </c>
      <c r="AN32">
        <f t="shared" si="35"/>
        <v>44.046712448698884</v>
      </c>
      <c r="AO32">
        <f t="shared" si="35"/>
        <v>69.348587686447047</v>
      </c>
      <c r="AR32" t="s">
        <v>130</v>
      </c>
      <c r="AS32">
        <f t="shared" si="31"/>
        <v>25.721669880309424</v>
      </c>
      <c r="AT32">
        <f t="shared" si="31"/>
        <v>7.3885865583073027</v>
      </c>
      <c r="AU32">
        <f t="shared" si="31"/>
        <v>9.6437872909870688</v>
      </c>
      <c r="AV32">
        <f t="shared" si="31"/>
        <v>7.7322926265921774</v>
      </c>
      <c r="AW32">
        <f t="shared" si="31"/>
        <v>7.5029049437981499</v>
      </c>
      <c r="AX32">
        <f t="shared" si="31"/>
        <v>36.352608409913309</v>
      </c>
    </row>
    <row r="33" spans="1:50" x14ac:dyDescent="0.25">
      <c r="A33" s="4" t="str">
        <f>'24h'!F42</f>
        <v>H</v>
      </c>
      <c r="B33" s="20">
        <f>'24h'!G42</f>
        <v>63</v>
      </c>
      <c r="C33" s="20">
        <f>'24h'!H42</f>
        <v>56</v>
      </c>
      <c r="D33" s="20">
        <f>'24h'!I42</f>
        <v>70</v>
      </c>
      <c r="E33" s="20">
        <f>'24h'!J42</f>
        <v>84</v>
      </c>
      <c r="F33" s="20">
        <f>'24h'!K42</f>
        <v>77</v>
      </c>
      <c r="G33" s="20">
        <f>'24h'!L42</f>
        <v>77</v>
      </c>
      <c r="H33" s="20">
        <f>'24h'!M42</f>
        <v>84</v>
      </c>
      <c r="I33" s="20">
        <f>'24h'!N42</f>
        <v>84</v>
      </c>
      <c r="J33" s="20">
        <f>'24h'!O42</f>
        <v>56</v>
      </c>
      <c r="K33" s="20">
        <f>'24h'!P42</f>
        <v>56</v>
      </c>
      <c r="L33" s="20">
        <f>'24h'!Q42</f>
        <v>49</v>
      </c>
      <c r="M33" s="20">
        <f>'24h'!R42</f>
        <v>42</v>
      </c>
      <c r="AR33" t="s">
        <v>131</v>
      </c>
      <c r="AS33">
        <f t="shared" si="31"/>
        <v>32.190363107928157</v>
      </c>
      <c r="AT33">
        <f t="shared" si="31"/>
        <v>7.1108812883747969</v>
      </c>
      <c r="AU33">
        <f t="shared" si="31"/>
        <v>9.3366134032565888</v>
      </c>
      <c r="AV33">
        <f t="shared" si="31"/>
        <v>7.155322420644433</v>
      </c>
      <c r="AW33">
        <f t="shared" si="31"/>
        <v>10.007937473530584</v>
      </c>
      <c r="AX33">
        <f t="shared" si="31"/>
        <v>30.966524753772951</v>
      </c>
    </row>
    <row r="34" spans="1:50" x14ac:dyDescent="0.25">
      <c r="AJ34" s="4" t="s">
        <v>165</v>
      </c>
    </row>
    <row r="35" spans="1:50" ht="45" x14ac:dyDescent="0.25">
      <c r="A35" s="4" t="s">
        <v>128</v>
      </c>
      <c r="B35" s="17" t="str">
        <f>'36h'!G33</f>
        <v>PBS</v>
      </c>
      <c r="C35" s="17" t="str">
        <f>'36h'!H33</f>
        <v>PBS</v>
      </c>
      <c r="D35" s="17" t="str">
        <f>'36h'!I33</f>
        <v>DMSO/ DMSO</v>
      </c>
      <c r="E35" s="17" t="str">
        <f>'36h'!J33</f>
        <v>PTX/ DMSO</v>
      </c>
      <c r="F35" s="17" t="str">
        <f>'36h'!K33</f>
        <v>PTX/ SP600125 1µM</v>
      </c>
      <c r="G35" s="17" t="str">
        <f>'36h'!L33</f>
        <v>PTX/ SP600125 10µM</v>
      </c>
      <c r="H35" s="17" t="str">
        <f>'36h'!M33</f>
        <v>PTX/ SP600125 100µM</v>
      </c>
      <c r="I35" s="17" t="str">
        <f>'36h'!N33</f>
        <v>DMSO/ SP600125 100µM</v>
      </c>
      <c r="J35" s="17" t="str">
        <f>'36h'!O33</f>
        <v>Tox Control</v>
      </c>
      <c r="K35" s="17" t="str">
        <f>'36h'!P33</f>
        <v>DMSO/ DMSO</v>
      </c>
      <c r="L35" s="17" t="str">
        <f>'36h'!Q33</f>
        <v>Empty</v>
      </c>
      <c r="M35" s="17" t="str">
        <f>'36h'!R33</f>
        <v xml:space="preserve">PBS </v>
      </c>
      <c r="P35" s="17" t="s">
        <v>149</v>
      </c>
      <c r="Q35" s="17" t="s">
        <v>150</v>
      </c>
      <c r="R35" s="17" t="s">
        <v>151</v>
      </c>
      <c r="S35" s="17" t="s">
        <v>152</v>
      </c>
      <c r="T35" s="17" t="s">
        <v>153</v>
      </c>
      <c r="U35" s="17" t="s">
        <v>154</v>
      </c>
      <c r="V35" s="17" t="s">
        <v>155</v>
      </c>
      <c r="W35" s="17" t="s">
        <v>149</v>
      </c>
      <c r="X35" s="18" t="s">
        <v>156</v>
      </c>
      <c r="Z35" s="17" t="s">
        <v>149</v>
      </c>
      <c r="AA35" s="17" t="s">
        <v>150</v>
      </c>
      <c r="AB35" s="17" t="s">
        <v>151</v>
      </c>
      <c r="AC35" s="17" t="s">
        <v>152</v>
      </c>
      <c r="AD35" s="17" t="s">
        <v>153</v>
      </c>
      <c r="AE35" s="17" t="s">
        <v>154</v>
      </c>
      <c r="AF35" s="17" t="s">
        <v>155</v>
      </c>
      <c r="AG35" s="17" t="s">
        <v>149</v>
      </c>
      <c r="AH35" s="18" t="s">
        <v>156</v>
      </c>
      <c r="AJ35" s="17"/>
      <c r="AK35" s="17" t="s">
        <v>150</v>
      </c>
      <c r="AL35" s="17" t="s">
        <v>151</v>
      </c>
      <c r="AM35" s="17" t="s">
        <v>152</v>
      </c>
      <c r="AN35" s="17" t="s">
        <v>153</v>
      </c>
      <c r="AO35" s="17" t="s">
        <v>154</v>
      </c>
      <c r="AP35" s="17" t="s">
        <v>155</v>
      </c>
    </row>
    <row r="36" spans="1:50" x14ac:dyDescent="0.25">
      <c r="A36" s="4">
        <f>'36h'!F34</f>
        <v>0</v>
      </c>
      <c r="B36" s="4">
        <f>'36h'!G34</f>
        <v>1</v>
      </c>
      <c r="C36" s="4">
        <f>'36h'!H34</f>
        <v>2</v>
      </c>
      <c r="D36" s="4">
        <f>'36h'!I34</f>
        <v>3</v>
      </c>
      <c r="E36" s="4">
        <f>'36h'!J34</f>
        <v>4</v>
      </c>
      <c r="F36" s="4">
        <f>'36h'!K34</f>
        <v>5</v>
      </c>
      <c r="G36" s="4">
        <f>'36h'!L34</f>
        <v>6</v>
      </c>
      <c r="H36" s="4">
        <f>'36h'!M34</f>
        <v>7</v>
      </c>
      <c r="I36" s="4">
        <f>'36h'!N34</f>
        <v>8</v>
      </c>
      <c r="J36" s="4">
        <f>'36h'!O34</f>
        <v>9</v>
      </c>
      <c r="K36" s="4">
        <f>'36h'!P34</f>
        <v>10</v>
      </c>
      <c r="L36" s="4">
        <f>'36h'!Q34</f>
        <v>11</v>
      </c>
      <c r="M36" s="4">
        <f>'36h'!R34</f>
        <v>12</v>
      </c>
      <c r="AJ36" s="4" t="s">
        <v>167</v>
      </c>
    </row>
    <row r="37" spans="1:50" x14ac:dyDescent="0.25">
      <c r="A37" s="4" t="str">
        <f>'36h'!F35</f>
        <v>A</v>
      </c>
      <c r="B37" s="20">
        <f>'36h'!G35</f>
        <v>70</v>
      </c>
      <c r="C37" s="20">
        <f>'36h'!H35</f>
        <v>105</v>
      </c>
      <c r="D37" s="20">
        <f>'36h'!I35</f>
        <v>112</v>
      </c>
      <c r="E37" s="20">
        <f>'36h'!J35</f>
        <v>112</v>
      </c>
      <c r="F37" s="20">
        <f>'36h'!K35</f>
        <v>134</v>
      </c>
      <c r="G37" s="20">
        <f>'36h'!L35</f>
        <v>126</v>
      </c>
      <c r="H37" s="20">
        <f>'36h'!M35</f>
        <v>112</v>
      </c>
      <c r="I37" s="20">
        <f>'36h'!N35</f>
        <v>119</v>
      </c>
      <c r="J37" s="20">
        <f>'36h'!O35</f>
        <v>112</v>
      </c>
      <c r="K37" s="20">
        <f>'36h'!P35</f>
        <v>91</v>
      </c>
      <c r="L37" s="20">
        <f>'36h'!Q35</f>
        <v>63</v>
      </c>
      <c r="M37" s="20">
        <f>'36h'!R35</f>
        <v>56</v>
      </c>
      <c r="N37" s="4" t="s">
        <v>170</v>
      </c>
      <c r="AJ37">
        <f>AVERAGE(Z38:Z43,AG38:AG43)</f>
        <v>877.50152659525463</v>
      </c>
    </row>
    <row r="38" spans="1:50" x14ac:dyDescent="0.25">
      <c r="A38" s="4" t="str">
        <f>'36h'!F36</f>
        <v>B</v>
      </c>
      <c r="B38" s="20">
        <f>'36h'!G36</f>
        <v>91</v>
      </c>
      <c r="C38" s="20">
        <f>'36h'!H36</f>
        <v>126</v>
      </c>
      <c r="D38" s="8">
        <f>'36h'!I36</f>
        <v>7174</v>
      </c>
      <c r="E38" s="8">
        <f>'36h'!J36</f>
        <v>6022</v>
      </c>
      <c r="F38" s="8">
        <f>'36h'!K36</f>
        <v>19421</v>
      </c>
      <c r="G38" s="8">
        <f>'36h'!L36</f>
        <v>15086</v>
      </c>
      <c r="H38" s="8">
        <f>'36h'!M36</f>
        <v>7617</v>
      </c>
      <c r="I38" s="8">
        <f>'36h'!N36</f>
        <v>5150</v>
      </c>
      <c r="J38" s="8">
        <f>'36h'!O36</f>
        <v>70</v>
      </c>
      <c r="K38" s="8">
        <f>'36h'!P36</f>
        <v>17875</v>
      </c>
      <c r="L38" s="8">
        <f>'36h'!Q36</f>
        <v>162</v>
      </c>
      <c r="M38" s="20">
        <f>'36h'!R36</f>
        <v>70</v>
      </c>
      <c r="N38">
        <f>AVERAGE(L38:L43)</f>
        <v>176</v>
      </c>
      <c r="P38">
        <f>D38-$N$38</f>
        <v>6998</v>
      </c>
      <c r="Q38">
        <f t="shared" ref="Q38:X43" si="36">E38-$N$38</f>
        <v>5846</v>
      </c>
      <c r="R38">
        <f t="shared" si="36"/>
        <v>19245</v>
      </c>
      <c r="S38">
        <f t="shared" si="36"/>
        <v>14910</v>
      </c>
      <c r="T38">
        <f t="shared" si="36"/>
        <v>7441</v>
      </c>
      <c r="U38">
        <f t="shared" si="36"/>
        <v>4974</v>
      </c>
      <c r="V38">
        <f t="shared" si="36"/>
        <v>-106</v>
      </c>
      <c r="W38">
        <f t="shared" si="36"/>
        <v>17699</v>
      </c>
      <c r="X38" s="16">
        <f t="shared" si="36"/>
        <v>-14</v>
      </c>
      <c r="Z38">
        <f>(P38/P5)*100</f>
        <v>998.7630827783064</v>
      </c>
      <c r="AA38">
        <f t="shared" ref="AA38:AH43" si="37">(Q38/Q5)*100</f>
        <v>937.35970069481561</v>
      </c>
      <c r="AB38">
        <f t="shared" si="37"/>
        <v>1142.362485160269</v>
      </c>
      <c r="AC38">
        <f t="shared" si="37"/>
        <v>1487.0345744680853</v>
      </c>
      <c r="AD38">
        <f t="shared" si="37"/>
        <v>316.41389085754787</v>
      </c>
      <c r="AE38">
        <f t="shared" si="37"/>
        <v>545.59414990859239</v>
      </c>
      <c r="AF38">
        <f t="shared" si="37"/>
        <v>162.24489795918367</v>
      </c>
      <c r="AG38">
        <f t="shared" si="37"/>
        <v>854.74887314874445</v>
      </c>
      <c r="AH38" s="16">
        <f t="shared" si="37"/>
        <v>600.00000000000125</v>
      </c>
      <c r="AK38">
        <f>(AA38/$AJ$37)*100</f>
        <v>106.82143247451812</v>
      </c>
      <c r="AL38">
        <f t="shared" ref="AL38:AP38" si="38">(AB38/$AJ$37)*100</f>
        <v>130.18353251107001</v>
      </c>
      <c r="AM38">
        <f t="shared" si="38"/>
        <v>169.4623347537464</v>
      </c>
      <c r="AN38">
        <f t="shared" si="38"/>
        <v>36.058500329366716</v>
      </c>
      <c r="AO38">
        <f t="shared" si="38"/>
        <v>62.175863331602642</v>
      </c>
      <c r="AP38">
        <f t="shared" si="38"/>
        <v>18.489414894661344</v>
      </c>
    </row>
    <row r="39" spans="1:50" x14ac:dyDescent="0.25">
      <c r="A39" s="4" t="str">
        <f>'36h'!F37</f>
        <v>C</v>
      </c>
      <c r="B39" s="20">
        <f>'36h'!G37</f>
        <v>77</v>
      </c>
      <c r="C39" s="20">
        <f>'36h'!H37</f>
        <v>148</v>
      </c>
      <c r="D39">
        <f>'36h'!I37</f>
        <v>20721</v>
      </c>
      <c r="E39">
        <f>'36h'!J37</f>
        <v>17889</v>
      </c>
      <c r="F39">
        <f>'36h'!K37</f>
        <v>18894</v>
      </c>
      <c r="G39">
        <f>'36h'!L37</f>
        <v>15809</v>
      </c>
      <c r="H39">
        <f>'36h'!M37</f>
        <v>9120</v>
      </c>
      <c r="I39">
        <f>'36h'!N37</f>
        <v>5424</v>
      </c>
      <c r="J39">
        <f>'36h'!O37</f>
        <v>408</v>
      </c>
      <c r="K39">
        <f>'36h'!P37</f>
        <v>19716</v>
      </c>
      <c r="L39">
        <f>'36h'!Q37</f>
        <v>155</v>
      </c>
      <c r="M39" s="20">
        <f>'36h'!R37</f>
        <v>77</v>
      </c>
      <c r="P39">
        <f t="shared" ref="P39:P43" si="39">D39-$N$38</f>
        <v>20545</v>
      </c>
      <c r="Q39">
        <f t="shared" si="36"/>
        <v>17713</v>
      </c>
      <c r="R39">
        <f t="shared" si="36"/>
        <v>18718</v>
      </c>
      <c r="S39">
        <f t="shared" si="36"/>
        <v>15633</v>
      </c>
      <c r="T39">
        <f t="shared" si="36"/>
        <v>8944</v>
      </c>
      <c r="U39">
        <f t="shared" si="36"/>
        <v>5248</v>
      </c>
      <c r="V39">
        <f t="shared" si="36"/>
        <v>232</v>
      </c>
      <c r="W39">
        <f t="shared" si="36"/>
        <v>19540</v>
      </c>
      <c r="X39" s="16">
        <f t="shared" si="36"/>
        <v>-21</v>
      </c>
      <c r="Z39">
        <f t="shared" ref="Z39:Z43" si="40">(P39/P6)*100</f>
        <v>760.1751356684756</v>
      </c>
      <c r="AA39">
        <f t="shared" si="37"/>
        <v>739.99442974516091</v>
      </c>
      <c r="AB39">
        <f t="shared" si="37"/>
        <v>1207.0937231298367</v>
      </c>
      <c r="AC39">
        <f t="shared" si="37"/>
        <v>1506.5531641503371</v>
      </c>
      <c r="AD39">
        <f t="shared" si="37"/>
        <v>380.32600992204112</v>
      </c>
      <c r="AE39">
        <f t="shared" si="37"/>
        <v>580.1031687546058</v>
      </c>
      <c r="AF39">
        <f t="shared" si="37"/>
        <v>-621.42857142857156</v>
      </c>
      <c r="AG39">
        <f t="shared" si="37"/>
        <v>853.77221089426166</v>
      </c>
      <c r="AH39" s="16">
        <f t="shared" si="37"/>
        <v>900.00000000000182</v>
      </c>
      <c r="AK39">
        <f t="shared" ref="AK39:AK43" si="41">(AA39/$AJ$37)*100</f>
        <v>84.329702834406746</v>
      </c>
      <c r="AL39">
        <f t="shared" ref="AL39:AP43" si="42">(AB39/$AJ$37)*100</f>
        <v>137.56029893342915</v>
      </c>
      <c r="AM39">
        <f t="shared" si="42"/>
        <v>171.68667158857616</v>
      </c>
      <c r="AN39">
        <f t="shared" si="42"/>
        <v>43.341920030352895</v>
      </c>
      <c r="AO39">
        <f t="shared" si="42"/>
        <v>66.108508210285649</v>
      </c>
      <c r="AP39">
        <f t="shared" si="42"/>
        <v>-70.81794761540101</v>
      </c>
    </row>
    <row r="40" spans="1:50" x14ac:dyDescent="0.25">
      <c r="A40" s="4" t="str">
        <f>'36h'!F38</f>
        <v>D</v>
      </c>
      <c r="B40" s="20">
        <f>'36h'!G38</f>
        <v>98</v>
      </c>
      <c r="C40" s="20">
        <f>'36h'!H38</f>
        <v>134</v>
      </c>
      <c r="D40">
        <f>'36h'!I38</f>
        <v>21943</v>
      </c>
      <c r="E40">
        <f>'36h'!J38</f>
        <v>19533</v>
      </c>
      <c r="F40">
        <f>'36h'!K38</f>
        <v>20440</v>
      </c>
      <c r="G40">
        <f>'36h'!L38</f>
        <v>16498</v>
      </c>
      <c r="H40">
        <f>'36h'!M38</f>
        <v>7631</v>
      </c>
      <c r="I40">
        <f>'36h'!N38</f>
        <v>5523</v>
      </c>
      <c r="J40">
        <f>'36h'!O38</f>
        <v>98</v>
      </c>
      <c r="K40">
        <f>'36h'!P38</f>
        <v>20081</v>
      </c>
      <c r="L40">
        <f>'36h'!Q38</f>
        <v>190</v>
      </c>
      <c r="M40" s="20">
        <f>'36h'!R38</f>
        <v>91</v>
      </c>
      <c r="P40">
        <f t="shared" si="39"/>
        <v>21767</v>
      </c>
      <c r="Q40">
        <f t="shared" si="36"/>
        <v>19357</v>
      </c>
      <c r="R40">
        <f t="shared" si="36"/>
        <v>20264</v>
      </c>
      <c r="S40">
        <f t="shared" si="36"/>
        <v>16322</v>
      </c>
      <c r="T40">
        <f t="shared" si="36"/>
        <v>7455</v>
      </c>
      <c r="U40">
        <f t="shared" si="36"/>
        <v>5347</v>
      </c>
      <c r="V40">
        <f t="shared" si="36"/>
        <v>-78</v>
      </c>
      <c r="W40">
        <f t="shared" si="36"/>
        <v>19905</v>
      </c>
      <c r="X40" s="16">
        <f t="shared" si="36"/>
        <v>14</v>
      </c>
      <c r="Z40">
        <f t="shared" si="40"/>
        <v>792.77649629719565</v>
      </c>
      <c r="AA40">
        <f t="shared" si="37"/>
        <v>875.22230595327812</v>
      </c>
      <c r="AB40">
        <f t="shared" si="37"/>
        <v>1202.8492283339926</v>
      </c>
      <c r="AC40">
        <f t="shared" si="37"/>
        <v>1832.5598802395209</v>
      </c>
      <c r="AD40">
        <f t="shared" si="37"/>
        <v>376.5785485772015</v>
      </c>
      <c r="AE40">
        <f t="shared" si="37"/>
        <v>700.17459624618073</v>
      </c>
      <c r="AF40">
        <f t="shared" si="37"/>
        <v>208.92857142857144</v>
      </c>
      <c r="AG40">
        <f t="shared" si="37"/>
        <v>991.44944379877131</v>
      </c>
      <c r="AH40" s="16">
        <f t="shared" si="37"/>
        <v>299.99999999999972</v>
      </c>
      <c r="AK40">
        <f t="shared" si="41"/>
        <v>99.740260207771954</v>
      </c>
      <c r="AL40">
        <f t="shared" si="42"/>
        <v>137.07659666429319</v>
      </c>
      <c r="AM40">
        <f t="shared" si="42"/>
        <v>208.83836947269319</v>
      </c>
      <c r="AN40">
        <f t="shared" si="42"/>
        <v>42.914859651394934</v>
      </c>
      <c r="AO40">
        <f t="shared" si="42"/>
        <v>79.79183796555769</v>
      </c>
      <c r="AP40">
        <f t="shared" si="42"/>
        <v>23.809482387936541</v>
      </c>
    </row>
    <row r="41" spans="1:50" x14ac:dyDescent="0.25">
      <c r="A41" s="4" t="str">
        <f>'36h'!F39</f>
        <v>E</v>
      </c>
      <c r="B41" s="20">
        <f>'36h'!G39</f>
        <v>98</v>
      </c>
      <c r="C41" s="20">
        <f>'36h'!H39</f>
        <v>119</v>
      </c>
      <c r="D41">
        <f>'36h'!I39</f>
        <v>23672</v>
      </c>
      <c r="E41">
        <f>'36h'!J39</f>
        <v>20313</v>
      </c>
      <c r="F41">
        <f>'36h'!K39</f>
        <v>20875</v>
      </c>
      <c r="G41">
        <f>'36h'!L39</f>
        <v>15001</v>
      </c>
      <c r="H41">
        <f>'36h'!M39</f>
        <v>9317</v>
      </c>
      <c r="I41">
        <f>'36h'!N39</f>
        <v>6225</v>
      </c>
      <c r="J41">
        <f>'36h'!O39</f>
        <v>105</v>
      </c>
      <c r="K41">
        <f>'36h'!P39</f>
        <v>22260</v>
      </c>
      <c r="L41">
        <f>'36h'!Q39</f>
        <v>176</v>
      </c>
      <c r="M41" s="20">
        <f>'36h'!R39</f>
        <v>105</v>
      </c>
      <c r="P41">
        <f t="shared" si="39"/>
        <v>23496</v>
      </c>
      <c r="Q41">
        <f t="shared" si="36"/>
        <v>20137</v>
      </c>
      <c r="R41">
        <f t="shared" si="36"/>
        <v>20699</v>
      </c>
      <c r="S41">
        <f t="shared" si="36"/>
        <v>14825</v>
      </c>
      <c r="T41">
        <f t="shared" si="36"/>
        <v>9141</v>
      </c>
      <c r="U41">
        <f t="shared" si="36"/>
        <v>6049</v>
      </c>
      <c r="V41">
        <f t="shared" si="36"/>
        <v>-71</v>
      </c>
      <c r="W41">
        <f t="shared" si="36"/>
        <v>22084</v>
      </c>
      <c r="X41" s="16">
        <f t="shared" si="36"/>
        <v>0</v>
      </c>
      <c r="Z41">
        <f t="shared" si="40"/>
        <v>897.25050916496957</v>
      </c>
      <c r="AA41">
        <f t="shared" si="37"/>
        <v>817.0273194482013</v>
      </c>
      <c r="AB41">
        <f t="shared" si="37"/>
        <v>1244.179523141655</v>
      </c>
      <c r="AC41">
        <f t="shared" si="37"/>
        <v>1554.5263893743447</v>
      </c>
      <c r="AD41">
        <f t="shared" si="37"/>
        <v>388.70304748405391</v>
      </c>
      <c r="AE41">
        <f t="shared" si="37"/>
        <v>638.97887323943667</v>
      </c>
      <c r="AF41">
        <f t="shared" si="37"/>
        <v>304.28571428571433</v>
      </c>
      <c r="AG41">
        <f t="shared" si="37"/>
        <v>850.1475683305531</v>
      </c>
      <c r="AH41" s="16">
        <f t="shared" si="37"/>
        <v>0</v>
      </c>
      <c r="AK41">
        <f t="shared" si="41"/>
        <v>93.108364451319432</v>
      </c>
      <c r="AL41">
        <f t="shared" si="42"/>
        <v>141.78659357655221</v>
      </c>
      <c r="AM41">
        <f t="shared" si="42"/>
        <v>177.15369629110242</v>
      </c>
      <c r="AN41">
        <f t="shared" si="42"/>
        <v>44.296566524760273</v>
      </c>
      <c r="AO41">
        <f t="shared" si="42"/>
        <v>72.817978530328418</v>
      </c>
      <c r="AP41">
        <f t="shared" si="42"/>
        <v>34.676374349610143</v>
      </c>
    </row>
    <row r="42" spans="1:50" x14ac:dyDescent="0.25">
      <c r="A42" s="4" t="str">
        <f>'36h'!F40</f>
        <v>F</v>
      </c>
      <c r="B42" s="20">
        <f>'36h'!G40</f>
        <v>91</v>
      </c>
      <c r="C42" s="20">
        <f>'36h'!H40</f>
        <v>98</v>
      </c>
      <c r="D42">
        <f>'36h'!I40</f>
        <v>24185</v>
      </c>
      <c r="E42">
        <f>'36h'!J40</f>
        <v>21213</v>
      </c>
      <c r="F42">
        <f>'36h'!K40</f>
        <v>21409</v>
      </c>
      <c r="G42">
        <f>'36h'!L40</f>
        <v>17425</v>
      </c>
      <c r="H42">
        <f>'36h'!M40</f>
        <v>8038</v>
      </c>
      <c r="I42">
        <f>'36h'!N40</f>
        <v>5207</v>
      </c>
      <c r="J42">
        <f>'36h'!O40</f>
        <v>98</v>
      </c>
      <c r="K42">
        <f>'36h'!P40</f>
        <v>22407</v>
      </c>
      <c r="L42">
        <f>'36h'!Q40</f>
        <v>197</v>
      </c>
      <c r="M42" s="20">
        <f>'36h'!R40</f>
        <v>70</v>
      </c>
      <c r="P42">
        <f t="shared" si="39"/>
        <v>24009</v>
      </c>
      <c r="Q42">
        <f t="shared" si="36"/>
        <v>21037</v>
      </c>
      <c r="R42">
        <f t="shared" si="36"/>
        <v>21233</v>
      </c>
      <c r="S42">
        <f t="shared" si="36"/>
        <v>17249</v>
      </c>
      <c r="T42">
        <f t="shared" si="36"/>
        <v>7862</v>
      </c>
      <c r="U42">
        <f t="shared" si="36"/>
        <v>5031</v>
      </c>
      <c r="V42">
        <f t="shared" si="36"/>
        <v>-78</v>
      </c>
      <c r="W42">
        <f t="shared" si="36"/>
        <v>22231</v>
      </c>
      <c r="X42" s="16">
        <f t="shared" si="36"/>
        <v>21</v>
      </c>
      <c r="Z42">
        <f t="shared" si="40"/>
        <v>852.6932638806677</v>
      </c>
      <c r="AA42">
        <f t="shared" si="37"/>
        <v>801.20604290973722</v>
      </c>
      <c r="AB42">
        <f t="shared" si="37"/>
        <v>1107.8086956521738</v>
      </c>
      <c r="AC42">
        <f t="shared" si="37"/>
        <v>1567.1411265899455</v>
      </c>
      <c r="AD42">
        <f t="shared" si="37"/>
        <v>394.34877110851028</v>
      </c>
      <c r="AE42">
        <f t="shared" si="37"/>
        <v>697.13625866050813</v>
      </c>
      <c r="AF42">
        <f t="shared" si="37"/>
        <v>151.94805194805195</v>
      </c>
      <c r="AG42">
        <f t="shared" si="37"/>
        <v>877.0778537611784</v>
      </c>
      <c r="AH42" s="16">
        <f t="shared" si="37"/>
        <v>-900.00000000000182</v>
      </c>
      <c r="AK42">
        <f t="shared" si="41"/>
        <v>91.305373110683092</v>
      </c>
      <c r="AL42">
        <f t="shared" si="42"/>
        <v>126.24578557151021</v>
      </c>
      <c r="AM42">
        <f t="shared" si="42"/>
        <v>178.5912706808071</v>
      </c>
      <c r="AN42">
        <f t="shared" si="42"/>
        <v>44.939952713085439</v>
      </c>
      <c r="AO42">
        <f t="shared" si="42"/>
        <v>79.445589270417358</v>
      </c>
      <c r="AP42">
        <f t="shared" si="42"/>
        <v>17.315987191226576</v>
      </c>
    </row>
    <row r="43" spans="1:50" x14ac:dyDescent="0.25">
      <c r="A43" s="4" t="str">
        <f>'36h'!F41</f>
        <v>G</v>
      </c>
      <c r="B43" s="20">
        <f>'36h'!G41</f>
        <v>77</v>
      </c>
      <c r="C43" s="20">
        <f>'36h'!H41</f>
        <v>91</v>
      </c>
      <c r="D43">
        <f>'36h'!I41</f>
        <v>18753</v>
      </c>
      <c r="E43">
        <f>'36h'!J41</f>
        <v>3963</v>
      </c>
      <c r="F43">
        <f>'36h'!K41</f>
        <v>22267</v>
      </c>
      <c r="G43">
        <f>'36h'!L41</f>
        <v>17489</v>
      </c>
      <c r="H43">
        <f>'36h'!M41</f>
        <v>8411</v>
      </c>
      <c r="I43">
        <f>'36h'!N41</f>
        <v>5656</v>
      </c>
      <c r="J43">
        <f>'36h'!O41</f>
        <v>77</v>
      </c>
      <c r="K43">
        <f>'36h'!P41</f>
        <v>9451</v>
      </c>
      <c r="L43">
        <f>'36h'!Q41</f>
        <v>176</v>
      </c>
      <c r="M43" s="20">
        <f>'36h'!R41</f>
        <v>70</v>
      </c>
      <c r="P43">
        <f t="shared" si="39"/>
        <v>18577</v>
      </c>
      <c r="Q43">
        <f t="shared" si="36"/>
        <v>3787</v>
      </c>
      <c r="R43">
        <f t="shared" si="36"/>
        <v>22091</v>
      </c>
      <c r="S43">
        <f t="shared" si="36"/>
        <v>17313</v>
      </c>
      <c r="T43">
        <f t="shared" si="36"/>
        <v>8235</v>
      </c>
      <c r="U43">
        <f t="shared" si="36"/>
        <v>5480</v>
      </c>
      <c r="V43">
        <f t="shared" si="36"/>
        <v>-99</v>
      </c>
      <c r="W43">
        <f t="shared" si="36"/>
        <v>9275</v>
      </c>
      <c r="X43" s="16">
        <f t="shared" si="36"/>
        <v>0</v>
      </c>
      <c r="Z43">
        <f t="shared" si="40"/>
        <v>743.1790905454061</v>
      </c>
      <c r="AA43">
        <f t="shared" si="37"/>
        <v>1234.891304347826</v>
      </c>
      <c r="AB43">
        <f t="shared" si="37"/>
        <v>1088.9418337167269</v>
      </c>
      <c r="AC43">
        <f t="shared" si="37"/>
        <v>1402.2408207343412</v>
      </c>
      <c r="AD43">
        <f t="shared" si="37"/>
        <v>382.19368811881191</v>
      </c>
      <c r="AE43">
        <f t="shared" si="37"/>
        <v>640.4363069731204</v>
      </c>
      <c r="AF43" s="23">
        <f t="shared" si="37"/>
        <v>223.30827067669173</v>
      </c>
      <c r="AG43">
        <f t="shared" si="37"/>
        <v>1057.9847908745246</v>
      </c>
      <c r="AH43" s="16">
        <f t="shared" si="37"/>
        <v>0</v>
      </c>
      <c r="AK43">
        <f t="shared" si="41"/>
        <v>140.72810894577697</v>
      </c>
      <c r="AL43">
        <f t="shared" si="42"/>
        <v>124.09571957576759</v>
      </c>
      <c r="AM43">
        <f t="shared" si="42"/>
        <v>159.7992457261127</v>
      </c>
      <c r="AN43">
        <f t="shared" si="42"/>
        <v>43.554760480217126</v>
      </c>
      <c r="AO43">
        <f t="shared" si="42"/>
        <v>72.984067555761641</v>
      </c>
    </row>
    <row r="44" spans="1:50" x14ac:dyDescent="0.25">
      <c r="A44" s="4" t="str">
        <f>'36h'!F42</f>
        <v>H</v>
      </c>
      <c r="B44" s="20">
        <f>'36h'!G42</f>
        <v>77</v>
      </c>
      <c r="C44" s="20">
        <f>'36h'!H42</f>
        <v>84</v>
      </c>
      <c r="D44" s="20">
        <f>'36h'!I42</f>
        <v>91</v>
      </c>
      <c r="E44" s="20">
        <f>'36h'!J42</f>
        <v>98</v>
      </c>
      <c r="F44" s="20">
        <f>'36h'!K42</f>
        <v>105</v>
      </c>
      <c r="G44" s="20">
        <f>'36h'!L42</f>
        <v>98</v>
      </c>
      <c r="H44" s="20">
        <f>'36h'!M42</f>
        <v>98</v>
      </c>
      <c r="I44" s="20">
        <f>'36h'!N42</f>
        <v>84</v>
      </c>
      <c r="J44" s="20">
        <f>'36h'!O42</f>
        <v>70</v>
      </c>
      <c r="K44" s="20">
        <f>'36h'!P42</f>
        <v>70</v>
      </c>
      <c r="L44" s="20">
        <f>'36h'!Q42</f>
        <v>56</v>
      </c>
      <c r="M44" s="20">
        <f>'36h'!R42</f>
        <v>42</v>
      </c>
    </row>
    <row r="45" spans="1:50" x14ac:dyDescent="0.25">
      <c r="AJ45" s="4" t="s">
        <v>165</v>
      </c>
    </row>
    <row r="46" spans="1:50" ht="45" x14ac:dyDescent="0.25">
      <c r="A46" s="4" t="s">
        <v>129</v>
      </c>
      <c r="B46" s="17" t="str">
        <f>'48h'!G33</f>
        <v>PBS</v>
      </c>
      <c r="C46" s="17" t="str">
        <f>'48h'!H33</f>
        <v>PBS</v>
      </c>
      <c r="D46" s="17" t="str">
        <f>'48h'!I33</f>
        <v>DMSO/ DMSO</v>
      </c>
      <c r="E46" s="17" t="str">
        <f>'48h'!J33</f>
        <v>PTX/ DMSO</v>
      </c>
      <c r="F46" s="17" t="str">
        <f>'48h'!K33</f>
        <v>PTX/ SP600125 1µM</v>
      </c>
      <c r="G46" s="17" t="str">
        <f>'48h'!L33</f>
        <v>PTX/ SP600125 10µM</v>
      </c>
      <c r="H46" s="17" t="str">
        <f>'48h'!M33</f>
        <v>PTX/ SP600125 100µM</v>
      </c>
      <c r="I46" s="17" t="str">
        <f>'48h'!N33</f>
        <v>DMSO/ SP600125 100µM</v>
      </c>
      <c r="J46" s="17" t="str">
        <f>'48h'!O33</f>
        <v>Tox Control</v>
      </c>
      <c r="K46" s="17" t="str">
        <f>'48h'!P33</f>
        <v>DMSO/ DMSO</v>
      </c>
      <c r="L46" s="17" t="str">
        <f>'48h'!Q33</f>
        <v>Empty</v>
      </c>
      <c r="M46" s="17" t="str">
        <f>'48h'!R33</f>
        <v xml:space="preserve">PBS </v>
      </c>
      <c r="P46" s="17" t="s">
        <v>149</v>
      </c>
      <c r="Q46" s="17" t="s">
        <v>150</v>
      </c>
      <c r="R46" s="17" t="s">
        <v>151</v>
      </c>
      <c r="S46" s="17" t="s">
        <v>152</v>
      </c>
      <c r="T46" s="17" t="s">
        <v>153</v>
      </c>
      <c r="U46" s="17" t="s">
        <v>154</v>
      </c>
      <c r="V46" s="17" t="s">
        <v>155</v>
      </c>
      <c r="W46" s="17" t="s">
        <v>149</v>
      </c>
      <c r="X46" s="18" t="s">
        <v>156</v>
      </c>
      <c r="Z46" s="17" t="s">
        <v>149</v>
      </c>
      <c r="AA46" s="17" t="s">
        <v>150</v>
      </c>
      <c r="AB46" s="17" t="s">
        <v>151</v>
      </c>
      <c r="AC46" s="17" t="s">
        <v>152</v>
      </c>
      <c r="AD46" s="17" t="s">
        <v>153</v>
      </c>
      <c r="AE46" s="17" t="s">
        <v>154</v>
      </c>
      <c r="AF46" s="17" t="s">
        <v>155</v>
      </c>
      <c r="AG46" s="17" t="s">
        <v>149</v>
      </c>
      <c r="AH46" s="18" t="s">
        <v>156</v>
      </c>
      <c r="AJ46" s="17"/>
      <c r="AK46" s="17" t="s">
        <v>150</v>
      </c>
      <c r="AL46" s="17" t="s">
        <v>151</v>
      </c>
      <c r="AM46" s="17" t="s">
        <v>152</v>
      </c>
      <c r="AN46" s="17" t="s">
        <v>153</v>
      </c>
      <c r="AO46" s="17" t="s">
        <v>154</v>
      </c>
      <c r="AP46" s="17" t="s">
        <v>155</v>
      </c>
    </row>
    <row r="47" spans="1:50" x14ac:dyDescent="0.25">
      <c r="A47" s="4">
        <f>'48h'!F34</f>
        <v>0</v>
      </c>
      <c r="B47" s="4">
        <f>'48h'!G34</f>
        <v>1</v>
      </c>
      <c r="C47" s="4">
        <f>'48h'!H34</f>
        <v>2</v>
      </c>
      <c r="D47" s="4">
        <f>'48h'!I34</f>
        <v>3</v>
      </c>
      <c r="E47" s="4">
        <f>'48h'!J34</f>
        <v>4</v>
      </c>
      <c r="F47" s="4">
        <f>'48h'!K34</f>
        <v>5</v>
      </c>
      <c r="G47" s="4">
        <f>'48h'!L34</f>
        <v>6</v>
      </c>
      <c r="H47" s="4">
        <f>'48h'!M34</f>
        <v>7</v>
      </c>
      <c r="I47" s="4">
        <f>'48h'!N34</f>
        <v>8</v>
      </c>
      <c r="J47" s="4">
        <f>'48h'!O34</f>
        <v>9</v>
      </c>
      <c r="K47" s="4">
        <f>'48h'!P34</f>
        <v>10</v>
      </c>
      <c r="L47" s="4">
        <f>'48h'!Q34</f>
        <v>11</v>
      </c>
      <c r="M47" s="4">
        <f>'48h'!R34</f>
        <v>12</v>
      </c>
      <c r="AJ47" s="4" t="s">
        <v>167</v>
      </c>
    </row>
    <row r="48" spans="1:50" x14ac:dyDescent="0.25">
      <c r="A48" s="4" t="str">
        <f>'48h'!F35</f>
        <v>A</v>
      </c>
      <c r="B48" s="20">
        <f>'48h'!G35</f>
        <v>63</v>
      </c>
      <c r="C48" s="20">
        <f>'48h'!H35</f>
        <v>91</v>
      </c>
      <c r="D48" s="20">
        <f>'48h'!I35</f>
        <v>105</v>
      </c>
      <c r="E48" s="20">
        <f>'48h'!J35</f>
        <v>126</v>
      </c>
      <c r="F48" s="20">
        <f>'48h'!K35</f>
        <v>134</v>
      </c>
      <c r="G48" s="20">
        <f>'48h'!L35</f>
        <v>119</v>
      </c>
      <c r="H48" s="20">
        <f>'48h'!M35</f>
        <v>119</v>
      </c>
      <c r="I48" s="20">
        <f>'48h'!N35</f>
        <v>105</v>
      </c>
      <c r="J48" s="20">
        <f>'48h'!O35</f>
        <v>112</v>
      </c>
      <c r="K48" s="20">
        <f>'48h'!P35</f>
        <v>98</v>
      </c>
      <c r="L48" s="20">
        <f>'48h'!Q35</f>
        <v>84</v>
      </c>
      <c r="M48" s="20">
        <f>'48h'!R35</f>
        <v>70</v>
      </c>
      <c r="N48" s="4" t="s">
        <v>170</v>
      </c>
      <c r="AJ48">
        <f>AVERAGE(Z49:Z54,AG49:AG54)</f>
        <v>860.64045714344627</v>
      </c>
    </row>
    <row r="49" spans="1:43" x14ac:dyDescent="0.25">
      <c r="A49" s="4" t="str">
        <f>'48h'!F36</f>
        <v>B</v>
      </c>
      <c r="B49" s="20">
        <f>'48h'!G36</f>
        <v>84</v>
      </c>
      <c r="C49" s="20">
        <f>'48h'!H36</f>
        <v>126</v>
      </c>
      <c r="D49">
        <f>'48h'!I36</f>
        <v>7617</v>
      </c>
      <c r="E49">
        <f>'48h'!J36</f>
        <v>6120</v>
      </c>
      <c r="F49">
        <f>'48h'!K36</f>
        <v>18859</v>
      </c>
      <c r="G49">
        <f>'48h'!L36</f>
        <v>15233</v>
      </c>
      <c r="H49">
        <f>'48h'!M36</f>
        <v>7982</v>
      </c>
      <c r="I49">
        <f>'48h'!N36</f>
        <v>5361</v>
      </c>
      <c r="J49">
        <f>'48h'!O36</f>
        <v>77</v>
      </c>
      <c r="K49">
        <f>'48h'!P36</f>
        <v>17749</v>
      </c>
      <c r="L49">
        <f>'48h'!Q36</f>
        <v>190</v>
      </c>
      <c r="M49" s="20">
        <f>'48h'!R36</f>
        <v>77</v>
      </c>
      <c r="N49">
        <f>AVERAGE(L49:L54)</f>
        <v>187.66666666666666</v>
      </c>
      <c r="P49">
        <f>D49-$N$49</f>
        <v>7429.333333333333</v>
      </c>
      <c r="Q49">
        <f t="shared" ref="Q49:X54" si="43">E49-$N$49</f>
        <v>5932.333333333333</v>
      </c>
      <c r="R49">
        <f t="shared" si="43"/>
        <v>18671.333333333332</v>
      </c>
      <c r="S49">
        <f t="shared" si="43"/>
        <v>15045.333333333334</v>
      </c>
      <c r="T49">
        <f t="shared" si="43"/>
        <v>7794.333333333333</v>
      </c>
      <c r="U49">
        <f t="shared" si="43"/>
        <v>5173.333333333333</v>
      </c>
      <c r="V49">
        <f t="shared" si="43"/>
        <v>-110.66666666666666</v>
      </c>
      <c r="W49">
        <f t="shared" si="43"/>
        <v>17561.333333333332</v>
      </c>
      <c r="X49" s="16">
        <f t="shared" si="43"/>
        <v>2.3333333333333428</v>
      </c>
      <c r="Z49">
        <f>(P49/P5)*100</f>
        <v>1060.3235014272122</v>
      </c>
      <c r="AA49">
        <f t="shared" ref="AA49:AH54" si="44">(Q49/Q5)*100</f>
        <v>951.20256547300903</v>
      </c>
      <c r="AB49">
        <f t="shared" si="44"/>
        <v>1108.3102493074791</v>
      </c>
      <c r="AC49">
        <f t="shared" si="44"/>
        <v>1500.5319148936171</v>
      </c>
      <c r="AD49">
        <f t="shared" si="44"/>
        <v>331.43869596031186</v>
      </c>
      <c r="AE49">
        <f t="shared" si="44"/>
        <v>567.45886654478977</v>
      </c>
      <c r="AF49">
        <f t="shared" si="44"/>
        <v>169.38775510204081</v>
      </c>
      <c r="AG49">
        <f t="shared" si="44"/>
        <v>848.10045074050231</v>
      </c>
      <c r="AH49" s="16">
        <f t="shared" si="44"/>
        <v>-100.0000000000006</v>
      </c>
      <c r="AK49">
        <f>(AA49/$AJ$48)*100</f>
        <v>110.5226413164619</v>
      </c>
      <c r="AL49">
        <f t="shared" ref="AL49:AP49" si="45">(AB49/$AJ$48)*100</f>
        <v>128.7773820192086</v>
      </c>
      <c r="AM49">
        <f t="shared" si="45"/>
        <v>174.35061324842152</v>
      </c>
      <c r="AN49">
        <f t="shared" si="45"/>
        <v>38.510703652067527</v>
      </c>
      <c r="AO49">
        <f t="shared" si="45"/>
        <v>65.934486559956042</v>
      </c>
      <c r="AP49">
        <f t="shared" si="45"/>
        <v>19.681593364115848</v>
      </c>
    </row>
    <row r="50" spans="1:43" x14ac:dyDescent="0.25">
      <c r="A50" s="4" t="str">
        <f>'48h'!F37</f>
        <v>C</v>
      </c>
      <c r="B50" s="20">
        <f>'48h'!G37</f>
        <v>98</v>
      </c>
      <c r="C50" s="20">
        <f>'48h'!H37</f>
        <v>155</v>
      </c>
      <c r="D50">
        <f>'48h'!I37</f>
        <v>20096</v>
      </c>
      <c r="E50">
        <f>'48h'!J37</f>
        <v>16786</v>
      </c>
      <c r="F50">
        <f>'48h'!K37</f>
        <v>18163</v>
      </c>
      <c r="G50">
        <f>'48h'!L37</f>
        <v>15908</v>
      </c>
      <c r="H50">
        <f>'48h'!M37</f>
        <v>9240</v>
      </c>
      <c r="I50">
        <f>'48h'!N37</f>
        <v>5670</v>
      </c>
      <c r="J50">
        <f>'48h'!O37</f>
        <v>84</v>
      </c>
      <c r="K50">
        <f>'48h'!P37</f>
        <v>18100</v>
      </c>
      <c r="L50">
        <f>'48h'!Q37</f>
        <v>211</v>
      </c>
      <c r="M50" s="20">
        <f>'48h'!R37</f>
        <v>98</v>
      </c>
      <c r="P50">
        <f t="shared" ref="P50:P54" si="46">D50-$N$49</f>
        <v>19908.333333333332</v>
      </c>
      <c r="Q50">
        <f t="shared" si="43"/>
        <v>16598.333333333332</v>
      </c>
      <c r="R50">
        <f t="shared" si="43"/>
        <v>17975.333333333332</v>
      </c>
      <c r="S50">
        <f t="shared" si="43"/>
        <v>15720.333333333334</v>
      </c>
      <c r="T50">
        <f t="shared" si="43"/>
        <v>9052.3333333333339</v>
      </c>
      <c r="U50">
        <f t="shared" si="43"/>
        <v>5482.333333333333</v>
      </c>
      <c r="V50">
        <f t="shared" si="43"/>
        <v>-103.66666666666666</v>
      </c>
      <c r="W50">
        <f t="shared" si="43"/>
        <v>17912.333333333332</v>
      </c>
      <c r="X50" s="16">
        <f t="shared" si="43"/>
        <v>23.333333333333343</v>
      </c>
      <c r="Z50">
        <f t="shared" ref="Z50:Z54" si="47">(P50/P6)*100</f>
        <v>736.61815490873209</v>
      </c>
      <c r="AA50">
        <f t="shared" si="44"/>
        <v>693.42709928979252</v>
      </c>
      <c r="AB50">
        <f t="shared" si="44"/>
        <v>1159.200343938091</v>
      </c>
      <c r="AC50">
        <f t="shared" si="44"/>
        <v>1514.9694828140059</v>
      </c>
      <c r="AD50">
        <f t="shared" si="44"/>
        <v>384.93267186392632</v>
      </c>
      <c r="AE50">
        <f t="shared" si="44"/>
        <v>606.00589535740608</v>
      </c>
      <c r="AF50">
        <f t="shared" si="44"/>
        <v>277.67857142857144</v>
      </c>
      <c r="AG50">
        <f t="shared" si="44"/>
        <v>782.65365569472772</v>
      </c>
      <c r="AH50" s="16">
        <f t="shared" si="44"/>
        <v>-1000.0000000000025</v>
      </c>
      <c r="AK50">
        <f t="shared" ref="AK50:AK54" si="48">(AA50/$AJ$48)*100</f>
        <v>80.571055373267953</v>
      </c>
      <c r="AL50">
        <f t="shared" ref="AL50:AP54" si="49">(AB50/$AJ$48)*100</f>
        <v>134.69043133128966</v>
      </c>
      <c r="AM50">
        <f t="shared" si="49"/>
        <v>176.02815092406237</v>
      </c>
      <c r="AN50">
        <f t="shared" si="49"/>
        <v>44.726304540871489</v>
      </c>
      <c r="AO50">
        <f t="shared" si="49"/>
        <v>70.413363713902271</v>
      </c>
      <c r="AP50">
        <f t="shared" si="49"/>
        <v>32.264178278373649</v>
      </c>
    </row>
    <row r="51" spans="1:43" x14ac:dyDescent="0.25">
      <c r="A51" s="4" t="str">
        <f>'48h'!F38</f>
        <v>D</v>
      </c>
      <c r="B51" s="20">
        <f>'48h'!G38</f>
        <v>112</v>
      </c>
      <c r="C51" s="20">
        <f>'48h'!H38</f>
        <v>126</v>
      </c>
      <c r="D51">
        <f>'48h'!I38</f>
        <v>21016</v>
      </c>
      <c r="E51">
        <f>'48h'!J38</f>
        <v>18388</v>
      </c>
      <c r="F51">
        <f>'48h'!K38</f>
        <v>19302</v>
      </c>
      <c r="G51">
        <f>'48h'!L38</f>
        <v>16372</v>
      </c>
      <c r="H51">
        <f>'48h'!M38</f>
        <v>7708</v>
      </c>
      <c r="I51">
        <f>'48h'!N38</f>
        <v>4441</v>
      </c>
      <c r="J51">
        <f>'48h'!O38</f>
        <v>84</v>
      </c>
      <c r="K51">
        <f>'48h'!P38</f>
        <v>20004</v>
      </c>
      <c r="L51">
        <f>'48h'!Q38</f>
        <v>190</v>
      </c>
      <c r="M51" s="20">
        <f>'48h'!R38</f>
        <v>91</v>
      </c>
      <c r="P51">
        <f t="shared" si="46"/>
        <v>20828.333333333332</v>
      </c>
      <c r="Q51">
        <f t="shared" si="43"/>
        <v>18200.333333333332</v>
      </c>
      <c r="R51">
        <f t="shared" si="43"/>
        <v>19114.333333333332</v>
      </c>
      <c r="S51">
        <f t="shared" si="43"/>
        <v>16184.333333333334</v>
      </c>
      <c r="T51">
        <f t="shared" si="43"/>
        <v>7520.333333333333</v>
      </c>
      <c r="U51">
        <f t="shared" si="43"/>
        <v>4253.333333333333</v>
      </c>
      <c r="V51">
        <f t="shared" si="43"/>
        <v>-103.66666666666666</v>
      </c>
      <c r="W51">
        <f t="shared" si="43"/>
        <v>19816.333333333332</v>
      </c>
      <c r="X51" s="16">
        <f t="shared" si="43"/>
        <v>2.3333333333333428</v>
      </c>
      <c r="Z51">
        <f t="shared" si="47"/>
        <v>758.58929221804055</v>
      </c>
      <c r="AA51">
        <f t="shared" si="44"/>
        <v>822.92388847023369</v>
      </c>
      <c r="AB51">
        <f t="shared" si="44"/>
        <v>1134.6062524732884</v>
      </c>
      <c r="AC51">
        <f t="shared" si="44"/>
        <v>1817.1032934131738</v>
      </c>
      <c r="AD51">
        <f t="shared" si="44"/>
        <v>379.87876746927088</v>
      </c>
      <c r="AE51">
        <f t="shared" si="44"/>
        <v>556.96202531645565</v>
      </c>
      <c r="AF51">
        <f t="shared" si="44"/>
        <v>277.67857142857144</v>
      </c>
      <c r="AG51">
        <f t="shared" si="44"/>
        <v>987.0330400132824</v>
      </c>
      <c r="AH51" s="16">
        <f t="shared" si="44"/>
        <v>50.000000000000156</v>
      </c>
      <c r="AK51">
        <f t="shared" si="48"/>
        <v>95.617616118303602</v>
      </c>
      <c r="AL51">
        <f t="shared" si="49"/>
        <v>131.83278139621305</v>
      </c>
      <c r="AM51">
        <f t="shared" si="49"/>
        <v>211.13384553688371</v>
      </c>
      <c r="AN51">
        <f t="shared" si="49"/>
        <v>44.139078556698038</v>
      </c>
      <c r="AO51">
        <f t="shared" si="49"/>
        <v>64.714831924712158</v>
      </c>
      <c r="AP51">
        <f t="shared" si="49"/>
        <v>32.264178278373649</v>
      </c>
    </row>
    <row r="52" spans="1:43" x14ac:dyDescent="0.25">
      <c r="A52" s="4" t="str">
        <f>'48h'!F39</f>
        <v>E</v>
      </c>
      <c r="B52" s="20">
        <f>'48h'!G39</f>
        <v>91</v>
      </c>
      <c r="C52" s="20">
        <f>'48h'!H39</f>
        <v>112</v>
      </c>
      <c r="D52">
        <f>'48h'!I39</f>
        <v>22660</v>
      </c>
      <c r="E52">
        <f>'48h'!J39</f>
        <v>18943</v>
      </c>
      <c r="F52">
        <f>'48h'!K39</f>
        <v>20236</v>
      </c>
      <c r="G52">
        <f>'48h'!L39</f>
        <v>14734</v>
      </c>
      <c r="H52">
        <f>'48h'!M39</f>
        <v>9198</v>
      </c>
      <c r="I52">
        <f>'48h'!N39</f>
        <v>6317</v>
      </c>
      <c r="J52">
        <f>'48h'!O39</f>
        <v>91</v>
      </c>
      <c r="K52">
        <f>'48h'!P39</f>
        <v>21796</v>
      </c>
      <c r="L52">
        <f>'48h'!Q39</f>
        <v>169</v>
      </c>
      <c r="M52" s="20">
        <f>'48h'!R39</f>
        <v>91</v>
      </c>
      <c r="P52">
        <f t="shared" si="46"/>
        <v>22472.333333333332</v>
      </c>
      <c r="Q52">
        <f t="shared" si="43"/>
        <v>18755.333333333332</v>
      </c>
      <c r="R52">
        <f t="shared" si="43"/>
        <v>20048.333333333332</v>
      </c>
      <c r="S52">
        <f t="shared" si="43"/>
        <v>14546.333333333334</v>
      </c>
      <c r="T52">
        <f t="shared" si="43"/>
        <v>9010.3333333333339</v>
      </c>
      <c r="U52">
        <f t="shared" si="43"/>
        <v>6129.333333333333</v>
      </c>
      <c r="V52">
        <f t="shared" si="43"/>
        <v>-96.666666666666657</v>
      </c>
      <c r="W52">
        <f t="shared" si="43"/>
        <v>21608.333333333332</v>
      </c>
      <c r="X52" s="16">
        <f t="shared" si="43"/>
        <v>-18.666666666666657</v>
      </c>
      <c r="Z52">
        <f t="shared" si="47"/>
        <v>858.15936863543789</v>
      </c>
      <c r="AA52">
        <f t="shared" si="44"/>
        <v>760.96835271842031</v>
      </c>
      <c r="AB52">
        <f t="shared" si="44"/>
        <v>1205.0691244239629</v>
      </c>
      <c r="AC52">
        <f t="shared" si="44"/>
        <v>1525.3058371198883</v>
      </c>
      <c r="AD52">
        <f t="shared" si="44"/>
        <v>383.14670446491857</v>
      </c>
      <c r="AE52">
        <f t="shared" si="44"/>
        <v>647.46478873239437</v>
      </c>
      <c r="AF52">
        <f t="shared" si="44"/>
        <v>414.28571428571433</v>
      </c>
      <c r="AG52">
        <f t="shared" si="44"/>
        <v>831.83626331322989</v>
      </c>
      <c r="AH52" s="16">
        <f t="shared" si="44"/>
        <v>200</v>
      </c>
      <c r="AK52">
        <f t="shared" si="48"/>
        <v>88.418845105673057</v>
      </c>
      <c r="AL52">
        <f t="shared" si="49"/>
        <v>140.02004140308608</v>
      </c>
      <c r="AM52">
        <f t="shared" si="49"/>
        <v>177.22915817628822</v>
      </c>
      <c r="AN52">
        <f t="shared" si="49"/>
        <v>44.518788453963886</v>
      </c>
      <c r="AO52">
        <f t="shared" si="49"/>
        <v>75.230577804975169</v>
      </c>
      <c r="AP52">
        <f t="shared" si="49"/>
        <v>48.136909071271297</v>
      </c>
    </row>
    <row r="53" spans="1:43" x14ac:dyDescent="0.25">
      <c r="A53" s="4" t="str">
        <f>'48h'!F40</f>
        <v>F</v>
      </c>
      <c r="B53" s="20">
        <f>'48h'!G40</f>
        <v>70</v>
      </c>
      <c r="C53" s="20">
        <f>'48h'!H40</f>
        <v>112</v>
      </c>
      <c r="D53">
        <f>'48h'!I40</f>
        <v>23243</v>
      </c>
      <c r="E53">
        <f>'48h'!J40</f>
        <v>20257</v>
      </c>
      <c r="F53">
        <f>'48h'!K40</f>
        <v>20152</v>
      </c>
      <c r="G53">
        <f>'48h'!L40</f>
        <v>16941</v>
      </c>
      <c r="H53">
        <f>'48h'!M40</f>
        <v>8242</v>
      </c>
      <c r="I53">
        <f>'48h'!N40</f>
        <v>4441</v>
      </c>
      <c r="J53">
        <f>'48h'!O40</f>
        <v>91</v>
      </c>
      <c r="K53">
        <f>'48h'!P40</f>
        <v>21199</v>
      </c>
      <c r="L53">
        <f>'48h'!Q40</f>
        <v>197</v>
      </c>
      <c r="M53" s="20">
        <f>'48h'!R40</f>
        <v>77</v>
      </c>
      <c r="P53">
        <f t="shared" si="46"/>
        <v>23055.333333333332</v>
      </c>
      <c r="Q53">
        <f t="shared" si="43"/>
        <v>20069.333333333332</v>
      </c>
      <c r="R53">
        <f t="shared" si="43"/>
        <v>19964.333333333332</v>
      </c>
      <c r="S53">
        <f t="shared" si="43"/>
        <v>16753.333333333332</v>
      </c>
      <c r="T53">
        <f t="shared" si="43"/>
        <v>8054.333333333333</v>
      </c>
      <c r="U53">
        <f t="shared" si="43"/>
        <v>4253.333333333333</v>
      </c>
      <c r="V53">
        <f t="shared" si="43"/>
        <v>-96.666666666666657</v>
      </c>
      <c r="W53">
        <f t="shared" si="43"/>
        <v>21011.333333333332</v>
      </c>
      <c r="X53" s="16">
        <f t="shared" si="43"/>
        <v>9.3333333333333428</v>
      </c>
      <c r="Z53">
        <f t="shared" si="47"/>
        <v>818.82325085829302</v>
      </c>
      <c r="AA53">
        <f t="shared" si="44"/>
        <v>764.35191062587273</v>
      </c>
      <c r="AB53">
        <f t="shared" si="44"/>
        <v>1041.6173913043478</v>
      </c>
      <c r="AC53">
        <f t="shared" si="44"/>
        <v>1522.1078134463958</v>
      </c>
      <c r="AD53">
        <f t="shared" si="44"/>
        <v>403.99598729309474</v>
      </c>
      <c r="AE53">
        <f t="shared" si="44"/>
        <v>589.37644341801376</v>
      </c>
      <c r="AF53">
        <f t="shared" si="44"/>
        <v>188.31168831168833</v>
      </c>
      <c r="AG53">
        <f t="shared" si="44"/>
        <v>828.95844292477636</v>
      </c>
      <c r="AH53" s="16">
        <f t="shared" si="44"/>
        <v>-400.00000000000125</v>
      </c>
      <c r="AK53">
        <f t="shared" si="48"/>
        <v>88.811989290258893</v>
      </c>
      <c r="AL53">
        <f t="shared" si="49"/>
        <v>121.02816950548463</v>
      </c>
      <c r="AM53">
        <f t="shared" si="49"/>
        <v>176.85757168544311</v>
      </c>
      <c r="AN53">
        <f t="shared" si="49"/>
        <v>46.941319564966626</v>
      </c>
      <c r="AO53">
        <f t="shared" si="49"/>
        <v>68.481145468598399</v>
      </c>
      <c r="AP53">
        <f t="shared" si="49"/>
        <v>21.880413214214226</v>
      </c>
    </row>
    <row r="54" spans="1:43" x14ac:dyDescent="0.25">
      <c r="A54" s="4" t="str">
        <f>'48h'!F41</f>
        <v>G</v>
      </c>
      <c r="B54" s="20">
        <f>'48h'!G41</f>
        <v>70</v>
      </c>
      <c r="C54" s="20">
        <f>'48h'!H41</f>
        <v>91</v>
      </c>
      <c r="D54">
        <f>'48h'!I41</f>
        <v>18465</v>
      </c>
      <c r="E54">
        <f>'48h'!J41</f>
        <v>3872</v>
      </c>
      <c r="F54">
        <f>'48h'!K41</f>
        <v>21171</v>
      </c>
      <c r="G54">
        <f>'48h'!L41</f>
        <v>17524</v>
      </c>
      <c r="H54">
        <f>'48h'!M41</f>
        <v>8832</v>
      </c>
      <c r="I54">
        <f>'48h'!N41</f>
        <v>5705</v>
      </c>
      <c r="J54">
        <f>'48h'!O41</f>
        <v>63</v>
      </c>
      <c r="K54">
        <f>'48h'!P41</f>
        <v>9703</v>
      </c>
      <c r="L54">
        <f>'48h'!Q41</f>
        <v>169</v>
      </c>
      <c r="M54" s="20">
        <f>'48h'!R41</f>
        <v>63</v>
      </c>
      <c r="P54">
        <f t="shared" si="46"/>
        <v>18277.333333333332</v>
      </c>
      <c r="Q54">
        <f t="shared" si="43"/>
        <v>3684.3333333333335</v>
      </c>
      <c r="R54">
        <f t="shared" si="43"/>
        <v>20983.333333333332</v>
      </c>
      <c r="S54">
        <f t="shared" si="43"/>
        <v>17336.333333333332</v>
      </c>
      <c r="T54">
        <f t="shared" si="43"/>
        <v>8644.3333333333339</v>
      </c>
      <c r="U54">
        <f t="shared" si="43"/>
        <v>5517.333333333333</v>
      </c>
      <c r="V54">
        <f t="shared" si="43"/>
        <v>-124.66666666666666</v>
      </c>
      <c r="W54">
        <f t="shared" si="43"/>
        <v>9515.3333333333339</v>
      </c>
      <c r="X54" s="16">
        <f t="shared" si="43"/>
        <v>-18.666666666666657</v>
      </c>
      <c r="Z54">
        <f t="shared" si="47"/>
        <v>731.19082544339244</v>
      </c>
      <c r="AA54">
        <f t="shared" si="44"/>
        <v>1201.4130434782608</v>
      </c>
      <c r="AB54">
        <f t="shared" si="44"/>
        <v>1034.3411107459742</v>
      </c>
      <c r="AC54">
        <f t="shared" si="44"/>
        <v>1404.1306695464361</v>
      </c>
      <c r="AD54">
        <f t="shared" si="44"/>
        <v>401.19121287128723</v>
      </c>
      <c r="AE54">
        <f t="shared" si="44"/>
        <v>644.79937670432412</v>
      </c>
      <c r="AF54" s="23">
        <f t="shared" si="44"/>
        <v>281.20300751879699</v>
      </c>
      <c r="AG54">
        <f t="shared" si="44"/>
        <v>1085.3992395437263</v>
      </c>
      <c r="AH54" s="16">
        <f t="shared" si="44"/>
        <v>-159.99999999999986</v>
      </c>
      <c r="AK54">
        <f t="shared" si="48"/>
        <v>139.59523207471253</v>
      </c>
      <c r="AL54">
        <f t="shared" si="49"/>
        <v>120.18271999192997</v>
      </c>
      <c r="AM54">
        <f t="shared" si="49"/>
        <v>163.14950777551053</v>
      </c>
      <c r="AN54">
        <f t="shared" si="49"/>
        <v>46.615425703188748</v>
      </c>
      <c r="AO54">
        <f t="shared" si="49"/>
        <v>74.92087681358592</v>
      </c>
    </row>
    <row r="55" spans="1:43" x14ac:dyDescent="0.25">
      <c r="A55" s="4" t="str">
        <f>'48h'!F42</f>
        <v>H</v>
      </c>
      <c r="B55" s="20">
        <f>'48h'!G42</f>
        <v>63</v>
      </c>
      <c r="C55" s="20">
        <f>'48h'!H42</f>
        <v>77</v>
      </c>
      <c r="D55" s="20">
        <f>'48h'!I42</f>
        <v>91</v>
      </c>
      <c r="E55" s="20">
        <f>'48h'!J42</f>
        <v>105</v>
      </c>
      <c r="F55" s="20">
        <f>'48h'!K42</f>
        <v>98</v>
      </c>
      <c r="G55" s="20">
        <f>'48h'!L42</f>
        <v>105</v>
      </c>
      <c r="H55" s="20">
        <f>'48h'!M42</f>
        <v>91</v>
      </c>
      <c r="I55" s="20">
        <f>'48h'!N42</f>
        <v>91</v>
      </c>
      <c r="J55" s="20">
        <f>'48h'!O42</f>
        <v>70</v>
      </c>
      <c r="K55" s="20">
        <f>'48h'!P42</f>
        <v>56</v>
      </c>
      <c r="L55" s="20">
        <f>'48h'!Q42</f>
        <v>63</v>
      </c>
      <c r="M55" s="20">
        <f>'48h'!R42</f>
        <v>42</v>
      </c>
    </row>
    <row r="56" spans="1:43" x14ac:dyDescent="0.25">
      <c r="AJ56" s="4" t="s">
        <v>165</v>
      </c>
    </row>
    <row r="57" spans="1:43" ht="45" x14ac:dyDescent="0.25">
      <c r="A57" s="4" t="s">
        <v>130</v>
      </c>
      <c r="B57" s="17" t="str">
        <f>'60h'!G33</f>
        <v>PBS</v>
      </c>
      <c r="C57" s="17" t="str">
        <f>'60h'!H33</f>
        <v>PBS</v>
      </c>
      <c r="D57" s="17" t="str">
        <f>'60h'!I33</f>
        <v>DMSO/ DMSO</v>
      </c>
      <c r="E57" s="17" t="str">
        <f>'60h'!J33</f>
        <v>PTX/ DMSO</v>
      </c>
      <c r="F57" s="17" t="str">
        <f>'60h'!K33</f>
        <v>PTX/ SP600125 1µM</v>
      </c>
      <c r="G57" s="17" t="str">
        <f>'60h'!L33</f>
        <v>PTX/ SP600125 10µM</v>
      </c>
      <c r="H57" s="17" t="str">
        <f>'60h'!M33</f>
        <v>PTX/ SP600125 100µM</v>
      </c>
      <c r="I57" s="17" t="str">
        <f>'60h'!N33</f>
        <v>DMSO/ SP600125 100µM</v>
      </c>
      <c r="J57" s="17" t="str">
        <f>'60h'!O33</f>
        <v>Tox Control</v>
      </c>
      <c r="K57" s="17" t="str">
        <f>'60h'!P33</f>
        <v>DMSO/ DMSO</v>
      </c>
      <c r="L57" s="17" t="str">
        <f>'60h'!Q33</f>
        <v>Empty</v>
      </c>
      <c r="M57" s="17" t="str">
        <f>'60h'!R33</f>
        <v xml:space="preserve">PBS </v>
      </c>
      <c r="P57" s="17" t="s">
        <v>149</v>
      </c>
      <c r="Q57" s="17" t="s">
        <v>150</v>
      </c>
      <c r="R57" s="17" t="s">
        <v>151</v>
      </c>
      <c r="S57" s="17" t="s">
        <v>152</v>
      </c>
      <c r="T57" s="17" t="s">
        <v>153</v>
      </c>
      <c r="U57" s="17" t="s">
        <v>154</v>
      </c>
      <c r="V57" s="17" t="s">
        <v>155</v>
      </c>
      <c r="W57" s="17" t="s">
        <v>149</v>
      </c>
      <c r="X57" s="18" t="s">
        <v>156</v>
      </c>
      <c r="Z57" s="17" t="s">
        <v>149</v>
      </c>
      <c r="AA57" s="17" t="s">
        <v>150</v>
      </c>
      <c r="AB57" s="17" t="s">
        <v>151</v>
      </c>
      <c r="AC57" s="17" t="s">
        <v>152</v>
      </c>
      <c r="AD57" s="17" t="s">
        <v>153</v>
      </c>
      <c r="AE57" s="17" t="s">
        <v>154</v>
      </c>
      <c r="AF57" s="17" t="s">
        <v>155</v>
      </c>
      <c r="AG57" s="17" t="s">
        <v>149</v>
      </c>
      <c r="AH57" s="18" t="s">
        <v>156</v>
      </c>
      <c r="AJ57" s="17"/>
      <c r="AK57" s="17" t="s">
        <v>150</v>
      </c>
      <c r="AL57" s="17" t="s">
        <v>151</v>
      </c>
      <c r="AM57" s="17" t="s">
        <v>152</v>
      </c>
      <c r="AN57" s="17" t="s">
        <v>153</v>
      </c>
      <c r="AO57" s="17" t="s">
        <v>154</v>
      </c>
      <c r="AP57" s="17" t="s">
        <v>155</v>
      </c>
    </row>
    <row r="58" spans="1:43" x14ac:dyDescent="0.25">
      <c r="A58" s="4">
        <f>'60h'!F34</f>
        <v>0</v>
      </c>
      <c r="B58" s="4">
        <f>'60h'!G34</f>
        <v>1</v>
      </c>
      <c r="C58" s="4">
        <f>'60h'!H34</f>
        <v>2</v>
      </c>
      <c r="D58" s="4">
        <f>'60h'!I34</f>
        <v>3</v>
      </c>
      <c r="E58" s="4">
        <f>'60h'!J34</f>
        <v>4</v>
      </c>
      <c r="F58" s="4">
        <f>'60h'!K34</f>
        <v>5</v>
      </c>
      <c r="G58" s="4">
        <f>'60h'!L34</f>
        <v>6</v>
      </c>
      <c r="H58" s="4">
        <f>'60h'!M34</f>
        <v>7</v>
      </c>
      <c r="I58" s="4">
        <f>'60h'!N34</f>
        <v>8</v>
      </c>
      <c r="J58" s="4">
        <f>'60h'!O34</f>
        <v>9</v>
      </c>
      <c r="K58" s="4">
        <f>'60h'!P34</f>
        <v>10</v>
      </c>
      <c r="L58" s="4">
        <f>'60h'!Q34</f>
        <v>11</v>
      </c>
      <c r="M58" s="4">
        <f>'60h'!R34</f>
        <v>12</v>
      </c>
      <c r="AJ58" s="4" t="s">
        <v>167</v>
      </c>
    </row>
    <row r="59" spans="1:43" x14ac:dyDescent="0.25">
      <c r="A59" s="4" t="str">
        <f>'60h'!F35</f>
        <v>A</v>
      </c>
      <c r="B59" s="20">
        <f>'60h'!G35</f>
        <v>49</v>
      </c>
      <c r="C59" s="20">
        <f>'60h'!H35</f>
        <v>91</v>
      </c>
      <c r="D59" s="20">
        <f>'60h'!I35</f>
        <v>91</v>
      </c>
      <c r="E59" s="20">
        <f>'60h'!J35</f>
        <v>112</v>
      </c>
      <c r="F59" s="20">
        <f>'60h'!K35</f>
        <v>119</v>
      </c>
      <c r="G59" s="20">
        <f>'60h'!L35</f>
        <v>112</v>
      </c>
      <c r="H59" s="20">
        <f>'60h'!M35</f>
        <v>112</v>
      </c>
      <c r="I59" s="20">
        <f>'60h'!N35</f>
        <v>112</v>
      </c>
      <c r="J59" s="20">
        <f>'60h'!O35</f>
        <v>98</v>
      </c>
      <c r="K59" s="20">
        <f>'60h'!P35</f>
        <v>70</v>
      </c>
      <c r="L59" s="20">
        <f>'60h'!Q35</f>
        <v>70</v>
      </c>
      <c r="M59" s="20">
        <f>'60h'!R35</f>
        <v>49</v>
      </c>
      <c r="N59" s="4" t="s">
        <v>170</v>
      </c>
      <c r="AJ59">
        <f>AVERAGE(Z60:Z65,AG60:AG65)</f>
        <v>797.80119563890059</v>
      </c>
    </row>
    <row r="60" spans="1:43" x14ac:dyDescent="0.25">
      <c r="A60" s="4" t="str">
        <f>'60h'!F36</f>
        <v>B</v>
      </c>
      <c r="B60" s="20">
        <f>'60h'!G36</f>
        <v>77</v>
      </c>
      <c r="C60" s="20">
        <f>'60h'!H36</f>
        <v>112</v>
      </c>
      <c r="D60">
        <f>'60h'!I36</f>
        <v>7371</v>
      </c>
      <c r="E60">
        <f>'60h'!J36</f>
        <v>5460</v>
      </c>
      <c r="F60">
        <f>'60h'!K36</f>
        <v>16105</v>
      </c>
      <c r="G60">
        <f>'60h'!L36</f>
        <v>13505</v>
      </c>
      <c r="H60">
        <f>'60h'!M36</f>
        <v>7202</v>
      </c>
      <c r="I60">
        <f>'60h'!N36</f>
        <v>5003</v>
      </c>
      <c r="J60">
        <f>'60h'!O36</f>
        <v>70</v>
      </c>
      <c r="K60">
        <f>'60h'!P36</f>
        <v>16540</v>
      </c>
      <c r="L60">
        <f>'60h'!Q36</f>
        <v>197</v>
      </c>
      <c r="M60" s="20">
        <f>'60h'!R36</f>
        <v>77</v>
      </c>
      <c r="N60">
        <f>AVERAGE(L60:L65)</f>
        <v>200.5</v>
      </c>
      <c r="P60">
        <f>D60-$N$60</f>
        <v>7170.5</v>
      </c>
      <c r="Q60">
        <f t="shared" ref="Q60:X65" si="50">E60-$N$60</f>
        <v>5259.5</v>
      </c>
      <c r="R60">
        <f t="shared" si="50"/>
        <v>15904.5</v>
      </c>
      <c r="S60">
        <f t="shared" si="50"/>
        <v>13304.5</v>
      </c>
      <c r="T60">
        <f t="shared" si="50"/>
        <v>7001.5</v>
      </c>
      <c r="U60">
        <f t="shared" si="50"/>
        <v>4802.5</v>
      </c>
      <c r="V60">
        <f t="shared" si="50"/>
        <v>-130.5</v>
      </c>
      <c r="W60">
        <f t="shared" si="50"/>
        <v>16339.5</v>
      </c>
      <c r="X60" s="16">
        <f t="shared" si="50"/>
        <v>-3.5</v>
      </c>
      <c r="Z60">
        <f>(P60/P5)*100</f>
        <v>1023.3824928639391</v>
      </c>
      <c r="AA60">
        <f t="shared" ref="AA60:AH65" si="51">(Q60/Q5)*100</f>
        <v>843.31908070550514</v>
      </c>
      <c r="AB60">
        <f t="shared" si="51"/>
        <v>944.07400079145225</v>
      </c>
      <c r="AC60">
        <f t="shared" si="51"/>
        <v>1326.9115691489362</v>
      </c>
      <c r="AD60">
        <f t="shared" si="51"/>
        <v>297.72501771793054</v>
      </c>
      <c r="AE60">
        <f t="shared" si="51"/>
        <v>526.78244972577704</v>
      </c>
      <c r="AF60">
        <f t="shared" si="51"/>
        <v>199.74489795918367</v>
      </c>
      <c r="AG60">
        <f t="shared" si="51"/>
        <v>789.09368963296856</v>
      </c>
      <c r="AH60" s="16">
        <f t="shared" si="51"/>
        <v>150.00000000000031</v>
      </c>
      <c r="AK60">
        <f>(AA60/$AJ$59)*100</f>
        <v>105.70541700306084</v>
      </c>
      <c r="AL60">
        <f t="shared" ref="AL60:AP60" si="52">(AB60/$AJ$59)*100</f>
        <v>118.33449309829783</v>
      </c>
      <c r="AM60">
        <f t="shared" si="52"/>
        <v>166.3210805401601</v>
      </c>
      <c r="AN60">
        <f t="shared" si="52"/>
        <v>37.318196481205369</v>
      </c>
      <c r="AO60">
        <f t="shared" si="52"/>
        <v>66.029288073943732</v>
      </c>
      <c r="AP60">
        <f t="shared" si="52"/>
        <v>25.03692637352124</v>
      </c>
    </row>
    <row r="61" spans="1:43" x14ac:dyDescent="0.25">
      <c r="A61" s="4" t="str">
        <f>'60h'!F37</f>
        <v>C</v>
      </c>
      <c r="B61" s="20">
        <f>'60h'!G37</f>
        <v>91</v>
      </c>
      <c r="C61" s="20">
        <f>'60h'!H37</f>
        <v>126</v>
      </c>
      <c r="D61">
        <f>'60h'!I37</f>
        <v>18191</v>
      </c>
      <c r="E61">
        <f>'60h'!J37</f>
        <v>14798</v>
      </c>
      <c r="F61">
        <f>'60h'!K37</f>
        <v>16519</v>
      </c>
      <c r="G61">
        <f>'60h'!L37</f>
        <v>14207</v>
      </c>
      <c r="H61">
        <f>'60h'!M37</f>
        <v>8495</v>
      </c>
      <c r="I61">
        <f>'60h'!N37</f>
        <v>5375</v>
      </c>
      <c r="J61">
        <f>'60h'!O37</f>
        <v>84</v>
      </c>
      <c r="K61">
        <f>'60h'!P37</f>
        <v>16386</v>
      </c>
      <c r="L61">
        <f>'60h'!Q37</f>
        <v>197</v>
      </c>
      <c r="M61" s="20">
        <f>'60h'!R37</f>
        <v>84</v>
      </c>
      <c r="P61">
        <f t="shared" ref="P61:P65" si="53">D61-$N$60</f>
        <v>17990.5</v>
      </c>
      <c r="Q61">
        <f t="shared" si="50"/>
        <v>14597.5</v>
      </c>
      <c r="R61">
        <f t="shared" si="50"/>
        <v>16318.5</v>
      </c>
      <c r="S61">
        <f t="shared" si="50"/>
        <v>14006.5</v>
      </c>
      <c r="T61">
        <f t="shared" si="50"/>
        <v>8294.5</v>
      </c>
      <c r="U61">
        <f t="shared" si="50"/>
        <v>5174.5</v>
      </c>
      <c r="V61">
        <f t="shared" si="50"/>
        <v>-116.5</v>
      </c>
      <c r="W61">
        <f t="shared" si="50"/>
        <v>16185.5</v>
      </c>
      <c r="X61" s="16">
        <f t="shared" si="50"/>
        <v>-3.5</v>
      </c>
      <c r="Z61">
        <f t="shared" ref="Z61:Z65" si="54">(P61/P6)*100</f>
        <v>665.65737543167245</v>
      </c>
      <c r="AA61">
        <f t="shared" si="51"/>
        <v>609.83846260966436</v>
      </c>
      <c r="AB61">
        <f t="shared" si="51"/>
        <v>1052.3538263112639</v>
      </c>
      <c r="AC61">
        <f t="shared" si="51"/>
        <v>1349.8072598779311</v>
      </c>
      <c r="AD61">
        <f t="shared" si="51"/>
        <v>352.70729978738484</v>
      </c>
      <c r="AE61">
        <f t="shared" si="51"/>
        <v>571.97862932940313</v>
      </c>
      <c r="AF61">
        <f t="shared" si="51"/>
        <v>312.0535714285715</v>
      </c>
      <c r="AG61">
        <f t="shared" si="51"/>
        <v>707.20215554908248</v>
      </c>
      <c r="AH61" s="16">
        <f t="shared" si="51"/>
        <v>150.00000000000031</v>
      </c>
      <c r="AK61">
        <f t="shared" ref="AK61:AK65" si="55">(AA61/$AJ$59)*100</f>
        <v>76.439903317177823</v>
      </c>
      <c r="AL61">
        <f t="shared" ref="AL61:AP65" si="56">(AB61/$AJ$59)*100</f>
        <v>131.90677477845978</v>
      </c>
      <c r="AM61">
        <f t="shared" si="56"/>
        <v>169.19092967728247</v>
      </c>
      <c r="AN61">
        <f t="shared" si="56"/>
        <v>44.209923689689056</v>
      </c>
      <c r="AO61">
        <f t="shared" si="56"/>
        <v>71.69438106336095</v>
      </c>
      <c r="AP61">
        <f t="shared" si="56"/>
        <v>39.114202026066238</v>
      </c>
    </row>
    <row r="62" spans="1:43" x14ac:dyDescent="0.25">
      <c r="A62" s="4" t="str">
        <f>'60h'!F38</f>
        <v>D</v>
      </c>
      <c r="B62" s="20">
        <f>'60h'!G38</f>
        <v>77</v>
      </c>
      <c r="C62" s="20">
        <f>'60h'!H38</f>
        <v>134</v>
      </c>
      <c r="D62">
        <f>'60h'!I38</f>
        <v>19330</v>
      </c>
      <c r="E62">
        <f>'60h'!J38</f>
        <v>16182</v>
      </c>
      <c r="F62">
        <f>'60h'!K38</f>
        <v>17524</v>
      </c>
      <c r="G62">
        <f>'60h'!L38</f>
        <v>14938</v>
      </c>
      <c r="H62">
        <f>'60h'!M38</f>
        <v>7188</v>
      </c>
      <c r="I62">
        <f>'60h'!N38</f>
        <v>4075</v>
      </c>
      <c r="J62">
        <f>'60h'!O38</f>
        <v>91</v>
      </c>
      <c r="K62">
        <f>'60h'!P38</f>
        <v>18557</v>
      </c>
      <c r="L62">
        <f>'60h'!Q38</f>
        <v>232</v>
      </c>
      <c r="M62" s="20">
        <f>'60h'!R38</f>
        <v>84</v>
      </c>
      <c r="P62">
        <f t="shared" si="53"/>
        <v>19129.5</v>
      </c>
      <c r="Q62">
        <f t="shared" si="50"/>
        <v>15981.5</v>
      </c>
      <c r="R62">
        <f t="shared" si="50"/>
        <v>17323.5</v>
      </c>
      <c r="S62">
        <f t="shared" si="50"/>
        <v>14737.5</v>
      </c>
      <c r="T62">
        <f t="shared" si="50"/>
        <v>6987.5</v>
      </c>
      <c r="U62">
        <f t="shared" si="50"/>
        <v>3874.5</v>
      </c>
      <c r="V62">
        <f t="shared" si="50"/>
        <v>-109.5</v>
      </c>
      <c r="W62">
        <f t="shared" si="50"/>
        <v>18356.5</v>
      </c>
      <c r="X62" s="16">
        <f t="shared" si="50"/>
        <v>31.5</v>
      </c>
      <c r="Z62">
        <f t="shared" si="54"/>
        <v>696.71603739225452</v>
      </c>
      <c r="AA62">
        <f t="shared" si="51"/>
        <v>722.59984928409949</v>
      </c>
      <c r="AB62">
        <f t="shared" si="51"/>
        <v>1028.3043134151167</v>
      </c>
      <c r="AC62">
        <f t="shared" si="51"/>
        <v>1654.6594311377244</v>
      </c>
      <c r="AD62">
        <f t="shared" si="51"/>
        <v>352.96346186226634</v>
      </c>
      <c r="AE62">
        <f t="shared" si="51"/>
        <v>507.35486687036229</v>
      </c>
      <c r="AF62">
        <f t="shared" si="51"/>
        <v>293.3035714285715</v>
      </c>
      <c r="AG62">
        <f t="shared" si="51"/>
        <v>914.32010625933913</v>
      </c>
      <c r="AH62" s="16">
        <f t="shared" si="51"/>
        <v>674.99999999999932</v>
      </c>
      <c r="AK62">
        <f t="shared" si="55"/>
        <v>90.573924084611349</v>
      </c>
      <c r="AL62">
        <f t="shared" si="56"/>
        <v>128.89230036708869</v>
      </c>
      <c r="AM62">
        <f t="shared" si="56"/>
        <v>207.40247572738076</v>
      </c>
      <c r="AN62">
        <f t="shared" si="56"/>
        <v>44.242032199463395</v>
      </c>
      <c r="AO62">
        <f t="shared" si="56"/>
        <v>63.594147219102481</v>
      </c>
      <c r="AP62">
        <f t="shared" si="56"/>
        <v>36.763992462268263</v>
      </c>
    </row>
    <row r="63" spans="1:43" x14ac:dyDescent="0.25">
      <c r="A63" s="4" t="str">
        <f>'60h'!F39</f>
        <v>E</v>
      </c>
      <c r="B63" s="20">
        <f>'60h'!G39</f>
        <v>70</v>
      </c>
      <c r="C63" s="20">
        <f>'60h'!H39</f>
        <v>105</v>
      </c>
      <c r="D63">
        <f>'60h'!I39</f>
        <v>20370</v>
      </c>
      <c r="E63">
        <f>'60h'!J39</f>
        <v>16737</v>
      </c>
      <c r="F63">
        <f>'60h'!K39</f>
        <v>18388</v>
      </c>
      <c r="G63">
        <f>'60h'!L39</f>
        <v>13652</v>
      </c>
      <c r="H63">
        <f>'60h'!M39</f>
        <v>8474</v>
      </c>
      <c r="I63">
        <f>'60h'!N39</f>
        <v>5979</v>
      </c>
      <c r="J63">
        <f>'60h'!O39</f>
        <v>84</v>
      </c>
      <c r="K63">
        <f>'60h'!P39</f>
        <v>20686</v>
      </c>
      <c r="L63">
        <f>'60h'!Q39</f>
        <v>197</v>
      </c>
      <c r="M63" s="20">
        <f>'60h'!R39</f>
        <v>77</v>
      </c>
      <c r="P63">
        <f t="shared" si="53"/>
        <v>20169.5</v>
      </c>
      <c r="Q63">
        <f t="shared" si="50"/>
        <v>16536.5</v>
      </c>
      <c r="R63">
        <f t="shared" si="50"/>
        <v>18187.5</v>
      </c>
      <c r="S63">
        <f t="shared" si="50"/>
        <v>13451.5</v>
      </c>
      <c r="T63">
        <f t="shared" si="50"/>
        <v>8273.5</v>
      </c>
      <c r="U63">
        <f t="shared" si="50"/>
        <v>5778.5</v>
      </c>
      <c r="V63">
        <f t="shared" si="50"/>
        <v>-116.5</v>
      </c>
      <c r="W63">
        <f t="shared" si="50"/>
        <v>20485.5</v>
      </c>
      <c r="X63" s="16">
        <f t="shared" si="50"/>
        <v>-3.5</v>
      </c>
      <c r="Z63">
        <f t="shared" si="54"/>
        <v>770.22021384928723</v>
      </c>
      <c r="AA63">
        <f t="shared" si="51"/>
        <v>670.94265620773604</v>
      </c>
      <c r="AB63">
        <f t="shared" si="51"/>
        <v>1093.2177920256461</v>
      </c>
      <c r="AC63">
        <f t="shared" si="51"/>
        <v>1410.5033205173017</v>
      </c>
      <c r="AD63">
        <f t="shared" si="51"/>
        <v>351.81431608788097</v>
      </c>
      <c r="AE63">
        <f t="shared" si="51"/>
        <v>610.40492957746483</v>
      </c>
      <c r="AF63">
        <f t="shared" si="51"/>
        <v>499.28571428571439</v>
      </c>
      <c r="AG63">
        <f>(W63/W8)*100</f>
        <v>788.61157448992685</v>
      </c>
      <c r="AH63" s="16">
        <f t="shared" si="51"/>
        <v>37.500000000000014</v>
      </c>
      <c r="AK63">
        <f t="shared" si="55"/>
        <v>84.098978526903196</v>
      </c>
      <c r="AL63">
        <f t="shared" si="56"/>
        <v>137.02884854041463</v>
      </c>
      <c r="AM63">
        <f t="shared" si="56"/>
        <v>176.79884766125639</v>
      </c>
      <c r="AN63">
        <f t="shared" si="56"/>
        <v>44.097993085374938</v>
      </c>
      <c r="AO63">
        <f t="shared" si="56"/>
        <v>76.510906841727177</v>
      </c>
      <c r="AP63">
        <f t="shared" si="56"/>
        <v>62.58272324170597</v>
      </c>
      <c r="AQ63" s="15"/>
    </row>
    <row r="64" spans="1:43" x14ac:dyDescent="0.25">
      <c r="A64" s="4" t="str">
        <f>'60h'!F40</f>
        <v>F</v>
      </c>
      <c r="B64" s="20">
        <f>'60h'!G40</f>
        <v>91</v>
      </c>
      <c r="C64" s="20">
        <f>'60h'!H40</f>
        <v>119</v>
      </c>
      <c r="D64">
        <f>'60h'!I40</f>
        <v>21086</v>
      </c>
      <c r="E64">
        <f>'60h'!J40</f>
        <v>17482</v>
      </c>
      <c r="F64">
        <f>'60h'!K40</f>
        <v>18360</v>
      </c>
      <c r="G64">
        <f>'60h'!L40</f>
        <v>15725</v>
      </c>
      <c r="H64">
        <f>'60h'!M40</f>
        <v>7680</v>
      </c>
      <c r="I64">
        <f>'60h'!N40</f>
        <v>3970</v>
      </c>
      <c r="J64">
        <f>'60h'!O40</f>
        <v>70</v>
      </c>
      <c r="K64">
        <f>'60h'!P40</f>
        <v>19063</v>
      </c>
      <c r="L64">
        <f>'60h'!Q40</f>
        <v>197</v>
      </c>
      <c r="M64" s="20">
        <f>'60h'!R40</f>
        <v>77</v>
      </c>
      <c r="P64">
        <f t="shared" si="53"/>
        <v>20885.5</v>
      </c>
      <c r="Q64">
        <f t="shared" si="50"/>
        <v>17281.5</v>
      </c>
      <c r="R64">
        <f t="shared" si="50"/>
        <v>18159.5</v>
      </c>
      <c r="S64">
        <f t="shared" si="50"/>
        <v>15524.5</v>
      </c>
      <c r="T64">
        <f t="shared" si="50"/>
        <v>7479.5</v>
      </c>
      <c r="U64">
        <f t="shared" si="50"/>
        <v>3769.5</v>
      </c>
      <c r="V64">
        <f t="shared" si="50"/>
        <v>-130.5</v>
      </c>
      <c r="W64">
        <f t="shared" si="50"/>
        <v>18862.5</v>
      </c>
      <c r="X64" s="16">
        <f t="shared" si="50"/>
        <v>-3.5</v>
      </c>
      <c r="Z64">
        <f t="shared" si="54"/>
        <v>741.76038830353968</v>
      </c>
      <c r="AA64">
        <f t="shared" si="51"/>
        <v>658.17570140916598</v>
      </c>
      <c r="AB64">
        <f t="shared" si="51"/>
        <v>947.45217391304345</v>
      </c>
      <c r="AC64">
        <f t="shared" si="51"/>
        <v>1410.4633555420955</v>
      </c>
      <c r="AD64">
        <f t="shared" si="51"/>
        <v>375.1630162180237</v>
      </c>
      <c r="AE64">
        <f t="shared" si="51"/>
        <v>522.33256351039267</v>
      </c>
      <c r="AF64">
        <f t="shared" si="51"/>
        <v>254.22077922077926</v>
      </c>
      <c r="AG64">
        <f t="shared" si="51"/>
        <v>744.18069437138354</v>
      </c>
      <c r="AH64" s="16">
        <f t="shared" si="51"/>
        <v>150.00000000000031</v>
      </c>
      <c r="AK64">
        <f t="shared" si="55"/>
        <v>82.498710832600494</v>
      </c>
      <c r="AL64">
        <f t="shared" si="56"/>
        <v>118.75792855315268</v>
      </c>
      <c r="AM64">
        <f t="shared" si="56"/>
        <v>176.79383827101921</v>
      </c>
      <c r="AN64">
        <f t="shared" si="56"/>
        <v>47.024624463940931</v>
      </c>
      <c r="AO64">
        <f t="shared" si="56"/>
        <v>65.471519266412571</v>
      </c>
      <c r="AP64">
        <f t="shared" si="56"/>
        <v>31.865179020845218</v>
      </c>
    </row>
    <row r="65" spans="1:42" x14ac:dyDescent="0.25">
      <c r="A65" s="4" t="str">
        <f>'60h'!F41</f>
        <v>G</v>
      </c>
      <c r="B65" s="20">
        <f>'60h'!G41</f>
        <v>70</v>
      </c>
      <c r="C65" s="20">
        <f>'60h'!H41</f>
        <v>84</v>
      </c>
      <c r="D65">
        <f>'60h'!I41</f>
        <v>17173</v>
      </c>
      <c r="E65">
        <f>'60h'!J41</f>
        <v>3724</v>
      </c>
      <c r="F65">
        <f>'60h'!K41</f>
        <v>18557</v>
      </c>
      <c r="G65">
        <f>'60h'!L41</f>
        <v>15802</v>
      </c>
      <c r="H65">
        <f>'60h'!M41</f>
        <v>8094</v>
      </c>
      <c r="I65">
        <f>'60h'!N41</f>
        <v>5242</v>
      </c>
      <c r="J65">
        <f>'60h'!O41</f>
        <v>77</v>
      </c>
      <c r="K65">
        <f>'60h'!P41</f>
        <v>9436</v>
      </c>
      <c r="L65">
        <f>'60h'!Q41</f>
        <v>183</v>
      </c>
      <c r="M65" s="20">
        <f>'60h'!R41</f>
        <v>63</v>
      </c>
      <c r="P65">
        <f t="shared" si="53"/>
        <v>16972.5</v>
      </c>
      <c r="Q65">
        <f t="shared" si="50"/>
        <v>3523.5</v>
      </c>
      <c r="R65">
        <f t="shared" si="50"/>
        <v>18356.5</v>
      </c>
      <c r="S65">
        <f t="shared" si="50"/>
        <v>15601.5</v>
      </c>
      <c r="T65">
        <f t="shared" si="50"/>
        <v>7893.5</v>
      </c>
      <c r="U65">
        <f t="shared" si="50"/>
        <v>5041.5</v>
      </c>
      <c r="V65">
        <f t="shared" si="50"/>
        <v>-123.5</v>
      </c>
      <c r="W65">
        <f t="shared" si="50"/>
        <v>9235.5</v>
      </c>
      <c r="X65" s="16">
        <f t="shared" si="50"/>
        <v>-17.5</v>
      </c>
      <c r="Z65">
        <f t="shared" si="54"/>
        <v>678.99053207094278</v>
      </c>
      <c r="AA65">
        <f t="shared" si="51"/>
        <v>1148.9673913043478</v>
      </c>
      <c r="AB65">
        <f t="shared" si="51"/>
        <v>904.85540584949058</v>
      </c>
      <c r="AC65">
        <f t="shared" si="51"/>
        <v>1263.6204103671705</v>
      </c>
      <c r="AD65">
        <f t="shared" si="51"/>
        <v>366.34436881188122</v>
      </c>
      <c r="AE65">
        <f t="shared" si="51"/>
        <v>589.18971562134789</v>
      </c>
      <c r="AF65" s="23">
        <f t="shared" si="51"/>
        <v>278.57142857142861</v>
      </c>
      <c r="AG65">
        <f t="shared" si="51"/>
        <v>1053.4790874524715</v>
      </c>
      <c r="AH65" s="16">
        <f t="shared" si="51"/>
        <v>-149.99999999999994</v>
      </c>
      <c r="AK65">
        <f t="shared" si="55"/>
        <v>144.01675474855909</v>
      </c>
      <c r="AL65">
        <f t="shared" si="56"/>
        <v>113.41865752969424</v>
      </c>
      <c r="AM65">
        <f t="shared" si="56"/>
        <v>158.38788125094615</v>
      </c>
      <c r="AN65">
        <f t="shared" si="56"/>
        <v>45.919255425344765</v>
      </c>
      <c r="AO65">
        <f t="shared" si="56"/>
        <v>73.851696242383909</v>
      </c>
    </row>
    <row r="66" spans="1:42" x14ac:dyDescent="0.25">
      <c r="A66" s="4" t="str">
        <f>'60h'!F42</f>
        <v>H</v>
      </c>
      <c r="B66" s="20">
        <f>'60h'!G42</f>
        <v>63</v>
      </c>
      <c r="C66" s="20">
        <f>'60h'!H42</f>
        <v>63</v>
      </c>
      <c r="D66" s="20">
        <f>'60h'!I42</f>
        <v>84</v>
      </c>
      <c r="E66" s="20">
        <f>'60h'!J42</f>
        <v>91</v>
      </c>
      <c r="F66" s="20">
        <f>'60h'!K42</f>
        <v>112</v>
      </c>
      <c r="G66" s="20">
        <f>'60h'!L42</f>
        <v>105</v>
      </c>
      <c r="H66" s="20">
        <f>'60h'!M42</f>
        <v>84</v>
      </c>
      <c r="I66" s="20">
        <f>'60h'!N42</f>
        <v>84</v>
      </c>
      <c r="J66" s="20">
        <f>'60h'!O42</f>
        <v>56</v>
      </c>
      <c r="K66" s="20">
        <f>'60h'!P42</f>
        <v>56</v>
      </c>
      <c r="L66" s="20">
        <f>'60h'!Q42</f>
        <v>42</v>
      </c>
      <c r="M66" s="20">
        <f>'60h'!R42</f>
        <v>35</v>
      </c>
    </row>
    <row r="67" spans="1:42" x14ac:dyDescent="0.25">
      <c r="AJ67" s="4" t="s">
        <v>165</v>
      </c>
    </row>
    <row r="68" spans="1:42" ht="45" x14ac:dyDescent="0.25">
      <c r="A68" s="4" t="s">
        <v>131</v>
      </c>
      <c r="B68" s="17" t="str">
        <f>'72h'!G33</f>
        <v>PBS</v>
      </c>
      <c r="C68" s="17" t="str">
        <f>'72h'!H33</f>
        <v>PBS</v>
      </c>
      <c r="D68" s="17" t="str">
        <f>'72h'!I33</f>
        <v>DMSO/ DMSO</v>
      </c>
      <c r="E68" s="17" t="str">
        <f>'72h'!J33</f>
        <v>PTX/ DMSO</v>
      </c>
      <c r="F68" s="17" t="str">
        <f>'72h'!K33</f>
        <v>PTX/ SP600125 1µM</v>
      </c>
      <c r="G68" s="17" t="str">
        <f>'72h'!L33</f>
        <v>PTX/ SP600125 10µM</v>
      </c>
      <c r="H68" s="17" t="str">
        <f>'72h'!M33</f>
        <v>PTX/ SP600125 100µM</v>
      </c>
      <c r="I68" s="17" t="str">
        <f>'72h'!N33</f>
        <v>DMSO/ SP600125 100µM</v>
      </c>
      <c r="J68" s="17" t="str">
        <f>'72h'!O33</f>
        <v>Tox Control</v>
      </c>
      <c r="K68" s="17" t="str">
        <f>'72h'!P33</f>
        <v>DMSO/ DMSO</v>
      </c>
      <c r="L68" s="17" t="str">
        <f>'72h'!Q33</f>
        <v>Empty</v>
      </c>
      <c r="M68" s="17" t="str">
        <f>'72h'!R33</f>
        <v xml:space="preserve">PBS </v>
      </c>
      <c r="P68" s="17" t="s">
        <v>149</v>
      </c>
      <c r="Q68" s="17" t="s">
        <v>150</v>
      </c>
      <c r="R68" s="17" t="s">
        <v>151</v>
      </c>
      <c r="S68" s="17" t="s">
        <v>152</v>
      </c>
      <c r="T68" s="17" t="s">
        <v>153</v>
      </c>
      <c r="U68" s="17" t="s">
        <v>154</v>
      </c>
      <c r="V68" s="17" t="s">
        <v>155</v>
      </c>
      <c r="W68" s="17" t="s">
        <v>149</v>
      </c>
      <c r="X68" s="18" t="s">
        <v>156</v>
      </c>
      <c r="Z68" s="17" t="s">
        <v>149</v>
      </c>
      <c r="AA68" s="17" t="s">
        <v>150</v>
      </c>
      <c r="AB68" s="17" t="s">
        <v>151</v>
      </c>
      <c r="AC68" s="17" t="s">
        <v>152</v>
      </c>
      <c r="AD68" s="17" t="s">
        <v>153</v>
      </c>
      <c r="AE68" s="17" t="s">
        <v>154</v>
      </c>
      <c r="AF68" s="17" t="s">
        <v>155</v>
      </c>
      <c r="AG68" s="17" t="s">
        <v>149</v>
      </c>
      <c r="AH68" s="18" t="s">
        <v>156</v>
      </c>
      <c r="AJ68" s="17"/>
      <c r="AK68" s="17" t="s">
        <v>150</v>
      </c>
      <c r="AL68" s="17" t="s">
        <v>151</v>
      </c>
      <c r="AM68" s="17" t="s">
        <v>152</v>
      </c>
      <c r="AN68" s="17" t="s">
        <v>153</v>
      </c>
      <c r="AO68" s="17" t="s">
        <v>154</v>
      </c>
      <c r="AP68" s="17" t="s">
        <v>155</v>
      </c>
    </row>
    <row r="69" spans="1:42" x14ac:dyDescent="0.25">
      <c r="A69" s="4">
        <f>'72h'!F34</f>
        <v>0</v>
      </c>
      <c r="B69" s="4">
        <f>'72h'!G34</f>
        <v>1</v>
      </c>
      <c r="C69" s="4">
        <f>'72h'!H34</f>
        <v>2</v>
      </c>
      <c r="D69" s="4">
        <f>'72h'!I34</f>
        <v>3</v>
      </c>
      <c r="E69" s="4">
        <f>'72h'!J34</f>
        <v>4</v>
      </c>
      <c r="F69" s="4">
        <f>'72h'!K34</f>
        <v>5</v>
      </c>
      <c r="G69" s="4">
        <f>'72h'!L34</f>
        <v>6</v>
      </c>
      <c r="H69" s="4">
        <f>'72h'!M34</f>
        <v>7</v>
      </c>
      <c r="I69" s="4">
        <f>'72h'!N34</f>
        <v>8</v>
      </c>
      <c r="J69" s="4">
        <f>'72h'!O34</f>
        <v>9</v>
      </c>
      <c r="K69" s="4">
        <f>'72h'!P34</f>
        <v>10</v>
      </c>
      <c r="L69" s="4">
        <f>'72h'!Q34</f>
        <v>11</v>
      </c>
      <c r="M69" s="4">
        <f>'72h'!R34</f>
        <v>12</v>
      </c>
      <c r="AJ69" s="4" t="s">
        <v>167</v>
      </c>
    </row>
    <row r="70" spans="1:42" x14ac:dyDescent="0.25">
      <c r="A70" s="4" t="str">
        <f>'72h'!F35</f>
        <v>A</v>
      </c>
      <c r="B70" s="20">
        <f>'72h'!G35</f>
        <v>70</v>
      </c>
      <c r="C70" s="20">
        <f>'72h'!H35</f>
        <v>77</v>
      </c>
      <c r="D70" s="20">
        <f>'72h'!I35</f>
        <v>98</v>
      </c>
      <c r="E70" s="20">
        <f>'72h'!J35</f>
        <v>98</v>
      </c>
      <c r="F70" s="20">
        <f>'72h'!K35</f>
        <v>112</v>
      </c>
      <c r="G70" s="20">
        <f>'72h'!L35</f>
        <v>105</v>
      </c>
      <c r="H70" s="20">
        <f>'72h'!M35</f>
        <v>112</v>
      </c>
      <c r="I70" s="20">
        <f>'72h'!N35</f>
        <v>98</v>
      </c>
      <c r="J70" s="20">
        <f>'72h'!O35</f>
        <v>91</v>
      </c>
      <c r="K70" s="20">
        <f>'72h'!P35</f>
        <v>84</v>
      </c>
      <c r="L70" s="20">
        <f>'72h'!Q35</f>
        <v>63</v>
      </c>
      <c r="M70" s="20">
        <f>'72h'!R35</f>
        <v>56</v>
      </c>
      <c r="N70" s="4" t="s">
        <v>170</v>
      </c>
      <c r="AJ70">
        <f>AVERAGE(Z71:Z76,AG71:AG76)</f>
        <v>770.62566893822361</v>
      </c>
    </row>
    <row r="71" spans="1:42" x14ac:dyDescent="0.25">
      <c r="A71" s="4" t="str">
        <f>'72h'!F36</f>
        <v>B</v>
      </c>
      <c r="B71" s="20">
        <f>'72h'!G36</f>
        <v>63</v>
      </c>
      <c r="C71" s="20">
        <f>'72h'!H36</f>
        <v>91</v>
      </c>
      <c r="D71">
        <f>'72h'!I36</f>
        <v>7975</v>
      </c>
      <c r="E71">
        <f>'72h'!J36</f>
        <v>5481</v>
      </c>
      <c r="F71">
        <f>'72h'!K36</f>
        <v>15556</v>
      </c>
      <c r="G71">
        <f>'72h'!L36</f>
        <v>13287</v>
      </c>
      <c r="H71">
        <f>'72h'!M36</f>
        <v>7223</v>
      </c>
      <c r="I71">
        <f>'72h'!N36</f>
        <v>5010</v>
      </c>
      <c r="J71">
        <f>'72h'!O36</f>
        <v>70</v>
      </c>
      <c r="K71">
        <f>'72h'!P36</f>
        <v>15880</v>
      </c>
      <c r="L71">
        <f>'72h'!Q36</f>
        <v>211</v>
      </c>
      <c r="M71" s="20">
        <f>'72h'!R36</f>
        <v>70</v>
      </c>
      <c r="N71">
        <f>AVERAGE(L71:L76)</f>
        <v>201.66666666666666</v>
      </c>
      <c r="P71">
        <f>D71-$N$71</f>
        <v>7773.333333333333</v>
      </c>
      <c r="Q71">
        <f t="shared" ref="Q71:X76" si="57">E71-$N$71</f>
        <v>5279.333333333333</v>
      </c>
      <c r="R71">
        <f t="shared" si="57"/>
        <v>15354.333333333334</v>
      </c>
      <c r="S71">
        <f t="shared" si="57"/>
        <v>13085.333333333334</v>
      </c>
      <c r="T71">
        <f t="shared" si="57"/>
        <v>7021.333333333333</v>
      </c>
      <c r="U71">
        <f t="shared" si="57"/>
        <v>4808.333333333333</v>
      </c>
      <c r="V71">
        <f t="shared" si="57"/>
        <v>-131.66666666666666</v>
      </c>
      <c r="W71">
        <f t="shared" si="57"/>
        <v>15678.333333333334</v>
      </c>
      <c r="X71" s="16">
        <f t="shared" si="57"/>
        <v>9.3333333333333428</v>
      </c>
      <c r="Z71">
        <f>(P71/P5)*100</f>
        <v>1109.4196003805901</v>
      </c>
      <c r="AA71">
        <f t="shared" ref="AA71:AH76" si="58">(Q71/Q5)*100</f>
        <v>846.49919828968461</v>
      </c>
      <c r="AB71">
        <f t="shared" si="58"/>
        <v>911.41669964384653</v>
      </c>
      <c r="AC71">
        <f t="shared" si="58"/>
        <v>1305.0531914893618</v>
      </c>
      <c r="AD71">
        <f t="shared" si="58"/>
        <v>298.56839121190649</v>
      </c>
      <c r="AE71">
        <f t="shared" si="58"/>
        <v>527.42230347349175</v>
      </c>
      <c r="AF71">
        <f t="shared" si="58"/>
        <v>201.53061224489795</v>
      </c>
      <c r="AG71">
        <f t="shared" si="58"/>
        <v>757.16355441081782</v>
      </c>
      <c r="AH71" s="16">
        <f t="shared" si="58"/>
        <v>-400.00000000000125</v>
      </c>
      <c r="AK71">
        <f>(AA71/$AJ$70)*100</f>
        <v>109.84570491351533</v>
      </c>
      <c r="AL71">
        <f t="shared" ref="AL71:AP71" si="59">(AB71/$AJ$70)*100</f>
        <v>118.26970426505599</v>
      </c>
      <c r="AM71">
        <f t="shared" si="59"/>
        <v>169.34982107298322</v>
      </c>
      <c r="AN71">
        <f t="shared" si="59"/>
        <v>38.74363432810086</v>
      </c>
      <c r="AO71">
        <f t="shared" si="59"/>
        <v>68.440791000406193</v>
      </c>
      <c r="AP71">
        <f t="shared" si="59"/>
        <v>26.151557152588623</v>
      </c>
    </row>
    <row r="72" spans="1:42" x14ac:dyDescent="0.25">
      <c r="A72" s="4" t="str">
        <f>'72h'!F37</f>
        <v>C</v>
      </c>
      <c r="B72" s="20">
        <f>'72h'!G37</f>
        <v>63</v>
      </c>
      <c r="C72" s="20">
        <f>'72h'!H37</f>
        <v>98</v>
      </c>
      <c r="D72">
        <f>'72h'!I37</f>
        <v>17257</v>
      </c>
      <c r="E72">
        <f>'72h'!J37</f>
        <v>13498</v>
      </c>
      <c r="F72">
        <f>'72h'!K37</f>
        <v>15585</v>
      </c>
      <c r="G72">
        <f>'72h'!L37</f>
        <v>13575</v>
      </c>
      <c r="H72">
        <f>'72h'!M37</f>
        <v>8144</v>
      </c>
      <c r="I72">
        <f>'72h'!N37</f>
        <v>4181</v>
      </c>
      <c r="J72">
        <f>'72h'!O37</f>
        <v>70</v>
      </c>
      <c r="K72">
        <f>'72h'!P37</f>
        <v>15022</v>
      </c>
      <c r="L72">
        <f>'72h'!Q37</f>
        <v>197</v>
      </c>
      <c r="M72" s="20">
        <f>'72h'!R37</f>
        <v>70</v>
      </c>
      <c r="P72">
        <f t="shared" ref="P72:P76" si="60">D72-$N$71</f>
        <v>17055.333333333332</v>
      </c>
      <c r="Q72">
        <f t="shared" si="57"/>
        <v>13296.333333333334</v>
      </c>
      <c r="R72">
        <f t="shared" si="57"/>
        <v>15383.333333333334</v>
      </c>
      <c r="S72">
        <f t="shared" si="57"/>
        <v>13373.333333333334</v>
      </c>
      <c r="T72">
        <f t="shared" si="57"/>
        <v>7942.333333333333</v>
      </c>
      <c r="U72">
        <f t="shared" si="57"/>
        <v>3979.3333333333335</v>
      </c>
      <c r="V72">
        <f t="shared" si="57"/>
        <v>-131.66666666666666</v>
      </c>
      <c r="W72">
        <f t="shared" si="57"/>
        <v>14820.333333333334</v>
      </c>
      <c r="X72" s="16">
        <f t="shared" si="57"/>
        <v>-4.6666666666666572</v>
      </c>
      <c r="Z72">
        <f t="shared" ref="Z72:Z76" si="61">(P72/P6)*100</f>
        <v>631.05574740996553</v>
      </c>
      <c r="AA72">
        <f t="shared" si="58"/>
        <v>555.47973819802257</v>
      </c>
      <c r="AB72">
        <f t="shared" si="58"/>
        <v>992.04643164230436</v>
      </c>
      <c r="AC72">
        <f t="shared" si="58"/>
        <v>1288.7889495663346</v>
      </c>
      <c r="AD72">
        <f t="shared" si="58"/>
        <v>337.73210489014883</v>
      </c>
      <c r="AE72">
        <f t="shared" si="58"/>
        <v>439.8673544583641</v>
      </c>
      <c r="AF72">
        <f t="shared" si="58"/>
        <v>352.67857142857144</v>
      </c>
      <c r="AG72">
        <f t="shared" si="58"/>
        <v>647.55316050101953</v>
      </c>
      <c r="AH72" s="16">
        <f t="shared" si="58"/>
        <v>200</v>
      </c>
      <c r="AK72">
        <f t="shared" ref="AK72:AK76" si="62">(AA72/$AJ$70)*100</f>
        <v>72.081655281917691</v>
      </c>
      <c r="AL72">
        <f t="shared" ref="AL72:AP76" si="63">(AB72/$AJ$70)*100</f>
        <v>128.73259633424314</v>
      </c>
      <c r="AM72">
        <f t="shared" si="63"/>
        <v>167.23929678361768</v>
      </c>
      <c r="AN72">
        <f t="shared" si="63"/>
        <v>43.825701440166114</v>
      </c>
      <c r="AO72">
        <f t="shared" si="63"/>
        <v>57.079250301176451</v>
      </c>
      <c r="AP72">
        <f t="shared" si="63"/>
        <v>45.765225017030097</v>
      </c>
    </row>
    <row r="73" spans="1:42" x14ac:dyDescent="0.25">
      <c r="A73" s="4" t="str">
        <f>'72h'!F38</f>
        <v>D</v>
      </c>
      <c r="B73" s="20">
        <f>'72h'!G38</f>
        <v>91</v>
      </c>
      <c r="C73" s="20">
        <f>'72h'!H38</f>
        <v>98</v>
      </c>
      <c r="D73">
        <f>'72h'!I38</f>
        <v>18430</v>
      </c>
      <c r="E73">
        <f>'72h'!J38</f>
        <v>15205</v>
      </c>
      <c r="F73">
        <f>'72h'!K38</f>
        <v>16449</v>
      </c>
      <c r="G73">
        <f>'72h'!L38</f>
        <v>14186</v>
      </c>
      <c r="H73">
        <f>'72h'!M38</f>
        <v>6935</v>
      </c>
      <c r="I73">
        <f>'72h'!N38</f>
        <v>4033</v>
      </c>
      <c r="J73">
        <f>'72h'!O38</f>
        <v>91</v>
      </c>
      <c r="K73">
        <f>'72h'!P38</f>
        <v>17917</v>
      </c>
      <c r="L73">
        <f>'72h'!Q38</f>
        <v>204</v>
      </c>
      <c r="M73" s="20">
        <f>'72h'!R38</f>
        <v>77</v>
      </c>
      <c r="P73">
        <f t="shared" si="60"/>
        <v>18228.333333333332</v>
      </c>
      <c r="Q73">
        <f t="shared" si="57"/>
        <v>15003.333333333334</v>
      </c>
      <c r="R73">
        <f t="shared" si="57"/>
        <v>16247.333333333334</v>
      </c>
      <c r="S73">
        <f t="shared" si="57"/>
        <v>13984.333333333334</v>
      </c>
      <c r="T73">
        <f t="shared" si="57"/>
        <v>6733.333333333333</v>
      </c>
      <c r="U73">
        <f t="shared" si="57"/>
        <v>3831.3333333333335</v>
      </c>
      <c r="V73">
        <f t="shared" si="57"/>
        <v>-110.66666666666666</v>
      </c>
      <c r="W73">
        <f t="shared" si="57"/>
        <v>17715.333333333332</v>
      </c>
      <c r="X73" s="16">
        <f t="shared" si="57"/>
        <v>2.3333333333333428</v>
      </c>
      <c r="Z73">
        <f t="shared" si="61"/>
        <v>663.89462182833552</v>
      </c>
      <c r="AA73">
        <f t="shared" si="58"/>
        <v>678.372268274303</v>
      </c>
      <c r="AB73">
        <f t="shared" si="58"/>
        <v>964.4242184408389</v>
      </c>
      <c r="AC73">
        <f t="shared" si="58"/>
        <v>1570.0973053892217</v>
      </c>
      <c r="AD73">
        <f t="shared" si="58"/>
        <v>340.12460010102711</v>
      </c>
      <c r="AE73">
        <f t="shared" si="58"/>
        <v>501.70231340026197</v>
      </c>
      <c r="AF73">
        <f t="shared" si="58"/>
        <v>296.42857142857144</v>
      </c>
      <c r="AG73">
        <f t="shared" si="58"/>
        <v>882.38419392329399</v>
      </c>
      <c r="AH73" s="16">
        <f t="shared" si="58"/>
        <v>50.000000000000156</v>
      </c>
      <c r="AK73">
        <f t="shared" si="62"/>
        <v>88.028766185399931</v>
      </c>
      <c r="AL73">
        <f t="shared" si="63"/>
        <v>125.14820843816857</v>
      </c>
      <c r="AM73">
        <f t="shared" si="63"/>
        <v>203.74318799327287</v>
      </c>
      <c r="AN73">
        <f t="shared" si="63"/>
        <v>44.13616283631643</v>
      </c>
      <c r="AO73">
        <f t="shared" si="63"/>
        <v>65.103244496321139</v>
      </c>
      <c r="AP73">
        <f t="shared" si="63"/>
        <v>38.465961280136689</v>
      </c>
    </row>
    <row r="74" spans="1:42" x14ac:dyDescent="0.25">
      <c r="A74" s="4" t="str">
        <f>'72h'!F39</f>
        <v>E</v>
      </c>
      <c r="B74" s="20">
        <f>'72h'!G39</f>
        <v>77</v>
      </c>
      <c r="C74" s="20">
        <f>'72h'!H39</f>
        <v>91</v>
      </c>
      <c r="D74">
        <f>'72h'!I39</f>
        <v>19519</v>
      </c>
      <c r="E74">
        <f>'72h'!J39</f>
        <v>15592</v>
      </c>
      <c r="F74">
        <f>'72h'!K39</f>
        <v>17440</v>
      </c>
      <c r="G74">
        <f>'72h'!L39</f>
        <v>12922</v>
      </c>
      <c r="H74">
        <f>'72h'!M39</f>
        <v>8481</v>
      </c>
      <c r="I74">
        <f>'72h'!N39</f>
        <v>5769</v>
      </c>
      <c r="J74">
        <f>'72h'!O39</f>
        <v>98</v>
      </c>
      <c r="K74">
        <f>'72h'!P39</f>
        <v>19379</v>
      </c>
      <c r="L74">
        <f>'72h'!Q39</f>
        <v>204</v>
      </c>
      <c r="M74" s="20">
        <f>'72h'!R39</f>
        <v>77</v>
      </c>
      <c r="P74">
        <f t="shared" si="60"/>
        <v>19317.333333333332</v>
      </c>
      <c r="Q74">
        <f t="shared" si="57"/>
        <v>15390.333333333334</v>
      </c>
      <c r="R74">
        <f t="shared" si="57"/>
        <v>17238.333333333332</v>
      </c>
      <c r="S74">
        <f t="shared" si="57"/>
        <v>12720.333333333334</v>
      </c>
      <c r="T74">
        <f t="shared" si="57"/>
        <v>8279.3333333333339</v>
      </c>
      <c r="U74">
        <f t="shared" si="57"/>
        <v>5567.333333333333</v>
      </c>
      <c r="V74">
        <f t="shared" si="57"/>
        <v>-103.66666666666666</v>
      </c>
      <c r="W74">
        <f t="shared" si="57"/>
        <v>19177.333333333332</v>
      </c>
      <c r="X74" s="16">
        <f t="shared" si="57"/>
        <v>2.3333333333333428</v>
      </c>
      <c r="Z74">
        <f t="shared" si="61"/>
        <v>737.6782077393076</v>
      </c>
      <c r="AA74">
        <f t="shared" si="58"/>
        <v>624.43873410873687</v>
      </c>
      <c r="AB74">
        <f t="shared" si="58"/>
        <v>1036.1650971749148</v>
      </c>
      <c r="AC74">
        <f t="shared" si="58"/>
        <v>1333.8343236630549</v>
      </c>
      <c r="AD74">
        <f t="shared" si="58"/>
        <v>352.06236711552094</v>
      </c>
      <c r="AE74">
        <f t="shared" si="58"/>
        <v>588.09859154929575</v>
      </c>
      <c r="AF74">
        <f t="shared" si="58"/>
        <v>444.28571428571433</v>
      </c>
      <c r="AG74">
        <f t="shared" si="58"/>
        <v>738.25227768510194</v>
      </c>
      <c r="AH74" s="16">
        <f t="shared" si="58"/>
        <v>-25.000000000000117</v>
      </c>
      <c r="AK74">
        <f t="shared" si="62"/>
        <v>81.030097916293826</v>
      </c>
      <c r="AL74">
        <f t="shared" si="63"/>
        <v>134.45764123099536</v>
      </c>
      <c r="AM74">
        <f t="shared" si="63"/>
        <v>173.08459572866633</v>
      </c>
      <c r="AN74">
        <f t="shared" si="63"/>
        <v>45.68526345619869</v>
      </c>
      <c r="AO74">
        <f t="shared" si="63"/>
        <v>76.314430631357553</v>
      </c>
      <c r="AP74">
        <f t="shared" si="63"/>
        <v>57.652597388542226</v>
      </c>
    </row>
    <row r="75" spans="1:42" x14ac:dyDescent="0.25">
      <c r="A75" s="4" t="str">
        <f>'72h'!F40</f>
        <v>F</v>
      </c>
      <c r="B75" s="20">
        <f>'72h'!G40</f>
        <v>84</v>
      </c>
      <c r="C75" s="20">
        <f>'72h'!H40</f>
        <v>91</v>
      </c>
      <c r="D75">
        <f>'72h'!I40</f>
        <v>20081</v>
      </c>
      <c r="E75">
        <f>'72h'!J40</f>
        <v>16772</v>
      </c>
      <c r="F75">
        <f>'72h'!K40</f>
        <v>17046</v>
      </c>
      <c r="G75">
        <f>'72h'!L40</f>
        <v>14692</v>
      </c>
      <c r="H75">
        <f>'72h'!M40</f>
        <v>7371</v>
      </c>
      <c r="I75">
        <f>'72h'!N40</f>
        <v>3893</v>
      </c>
      <c r="J75">
        <f>'72h'!O40</f>
        <v>77</v>
      </c>
      <c r="K75">
        <f>'72h'!P40</f>
        <v>16941</v>
      </c>
      <c r="L75">
        <f>'72h'!Q40</f>
        <v>204</v>
      </c>
      <c r="M75" s="20">
        <f>'72h'!R40</f>
        <v>70</v>
      </c>
      <c r="P75">
        <f t="shared" si="60"/>
        <v>19879.333333333332</v>
      </c>
      <c r="Q75">
        <f t="shared" si="57"/>
        <v>16570.333333333332</v>
      </c>
      <c r="R75">
        <f t="shared" si="57"/>
        <v>16844.333333333332</v>
      </c>
      <c r="S75">
        <f t="shared" si="57"/>
        <v>14490.333333333334</v>
      </c>
      <c r="T75">
        <f t="shared" si="57"/>
        <v>7169.333333333333</v>
      </c>
      <c r="U75">
        <f t="shared" si="57"/>
        <v>3691.3333333333335</v>
      </c>
      <c r="V75">
        <f t="shared" si="57"/>
        <v>-124.66666666666666</v>
      </c>
      <c r="W75">
        <f t="shared" si="57"/>
        <v>16739.333333333332</v>
      </c>
      <c r="X75" s="16">
        <f t="shared" si="57"/>
        <v>2.3333333333333428</v>
      </c>
      <c r="Z75">
        <f t="shared" si="61"/>
        <v>706.02580797916414</v>
      </c>
      <c r="AA75">
        <f t="shared" si="58"/>
        <v>631.09051669417283</v>
      </c>
      <c r="AB75">
        <f t="shared" si="58"/>
        <v>878.83478260869549</v>
      </c>
      <c r="AC75">
        <f t="shared" si="58"/>
        <v>1316.5051483949121</v>
      </c>
      <c r="AD75">
        <f t="shared" si="58"/>
        <v>359.60541715432197</v>
      </c>
      <c r="AE75">
        <f t="shared" si="58"/>
        <v>511.50115473441116</v>
      </c>
      <c r="AF75">
        <f t="shared" si="58"/>
        <v>242.85714285714289</v>
      </c>
      <c r="AG75">
        <f t="shared" si="58"/>
        <v>660.41557075223568</v>
      </c>
      <c r="AH75" s="16">
        <f t="shared" si="58"/>
        <v>-100.0000000000006</v>
      </c>
      <c r="AK75">
        <f t="shared" si="62"/>
        <v>81.893264412499548</v>
      </c>
      <c r="AL75">
        <f t="shared" si="63"/>
        <v>114.04172194517781</v>
      </c>
      <c r="AM75">
        <f t="shared" si="63"/>
        <v>170.83588069533255</v>
      </c>
      <c r="AN75">
        <f t="shared" si="63"/>
        <v>46.664084995999445</v>
      </c>
      <c r="AO75">
        <f t="shared" si="63"/>
        <v>66.374788091235388</v>
      </c>
      <c r="AP75">
        <f t="shared" si="63"/>
        <v>31.514281530714399</v>
      </c>
    </row>
    <row r="76" spans="1:42" x14ac:dyDescent="0.25">
      <c r="A76" s="4" t="str">
        <f>'72h'!F41</f>
        <v>G</v>
      </c>
      <c r="B76" s="20">
        <f>'72h'!G41</f>
        <v>70</v>
      </c>
      <c r="C76" s="20">
        <f>'72h'!H41</f>
        <v>63</v>
      </c>
      <c r="D76">
        <f>'72h'!I41</f>
        <v>16927</v>
      </c>
      <c r="E76">
        <f>'72h'!J41</f>
        <v>3928</v>
      </c>
      <c r="F76">
        <f>'72h'!K41</f>
        <v>17791</v>
      </c>
      <c r="G76">
        <f>'72h'!L41</f>
        <v>14980</v>
      </c>
      <c r="H76">
        <f>'72h'!M41</f>
        <v>8137</v>
      </c>
      <c r="I76">
        <f>'72h'!N41</f>
        <v>5052</v>
      </c>
      <c r="J76">
        <f>'72h'!O41</f>
        <v>91</v>
      </c>
      <c r="K76">
        <f>'72h'!P41</f>
        <v>9359</v>
      </c>
      <c r="L76">
        <f>'72h'!Q41</f>
        <v>190</v>
      </c>
      <c r="M76" s="20">
        <f>'72h'!R41</f>
        <v>56</v>
      </c>
      <c r="P76">
        <f t="shared" si="60"/>
        <v>16725.333333333332</v>
      </c>
      <c r="Q76">
        <f t="shared" si="57"/>
        <v>3726.3333333333335</v>
      </c>
      <c r="R76">
        <f t="shared" si="57"/>
        <v>17589.333333333332</v>
      </c>
      <c r="S76">
        <f t="shared" si="57"/>
        <v>14778.333333333334</v>
      </c>
      <c r="T76">
        <f t="shared" si="57"/>
        <v>7935.333333333333</v>
      </c>
      <c r="U76">
        <f t="shared" si="57"/>
        <v>4850.333333333333</v>
      </c>
      <c r="V76">
        <f t="shared" si="57"/>
        <v>-110.66666666666666</v>
      </c>
      <c r="W76">
        <f t="shared" si="57"/>
        <v>9157.3333333333339</v>
      </c>
      <c r="X76" s="16">
        <f t="shared" si="57"/>
        <v>-11.666666666666657</v>
      </c>
      <c r="Z76">
        <f t="shared" si="61"/>
        <v>669.10254700626751</v>
      </c>
      <c r="AA76">
        <f t="shared" si="58"/>
        <v>1215.108695652174</v>
      </c>
      <c r="AB76">
        <f t="shared" si="58"/>
        <v>867.03910614525125</v>
      </c>
      <c r="AC76">
        <f t="shared" si="58"/>
        <v>1196.9492440604752</v>
      </c>
      <c r="AD76">
        <f t="shared" si="58"/>
        <v>368.28589108910893</v>
      </c>
      <c r="AE76">
        <f t="shared" si="58"/>
        <v>566.84846123880016</v>
      </c>
      <c r="AF76" s="23">
        <f t="shared" si="58"/>
        <v>249.62406015037595</v>
      </c>
      <c r="AG76">
        <f t="shared" si="58"/>
        <v>1044.5627376425855</v>
      </c>
      <c r="AH76" s="16">
        <f t="shared" si="58"/>
        <v>-99.999999999999872</v>
      </c>
      <c r="AK76">
        <f t="shared" si="62"/>
        <v>157.6782015743602</v>
      </c>
      <c r="AL76">
        <f t="shared" si="63"/>
        <v>112.51105966141346</v>
      </c>
      <c r="AM76">
        <f t="shared" si="63"/>
        <v>155.32174599240182</v>
      </c>
      <c r="AN76">
        <f t="shared" si="63"/>
        <v>47.790503993532582</v>
      </c>
      <c r="AO76">
        <f t="shared" si="63"/>
        <v>73.55691408771915</v>
      </c>
    </row>
    <row r="77" spans="1:42" x14ac:dyDescent="0.25">
      <c r="A77" s="4" t="str">
        <f>'72h'!F42</f>
        <v>H</v>
      </c>
      <c r="B77" s="20">
        <f>'72h'!G42</f>
        <v>56</v>
      </c>
      <c r="C77" s="20">
        <f>'72h'!H42</f>
        <v>77</v>
      </c>
      <c r="D77" s="20">
        <f>'72h'!I42</f>
        <v>84</v>
      </c>
      <c r="E77" s="20">
        <f>'72h'!J42</f>
        <v>84</v>
      </c>
      <c r="F77" s="20">
        <f>'72h'!K42</f>
        <v>98</v>
      </c>
      <c r="G77" s="20">
        <f>'72h'!L42</f>
        <v>98</v>
      </c>
      <c r="H77" s="20">
        <f>'72h'!M42</f>
        <v>91</v>
      </c>
      <c r="I77" s="20">
        <f>'72h'!N42</f>
        <v>77</v>
      </c>
      <c r="J77" s="20">
        <f>'72h'!O42</f>
        <v>77</v>
      </c>
      <c r="K77" s="20">
        <f>'72h'!P42</f>
        <v>70</v>
      </c>
      <c r="L77" s="20">
        <f>'72h'!Q42</f>
        <v>49</v>
      </c>
      <c r="M77" s="20">
        <f>'72h'!R42</f>
        <v>42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6.Document" shapeId="9217" r:id="rId4">
          <objectPr defaultSize="0" r:id="rId5">
            <anchor moveWithCells="1">
              <from>
                <xdr:col>51</xdr:col>
                <xdr:colOff>38100</xdr:colOff>
                <xdr:row>3</xdr:row>
                <xdr:rowOff>133350</xdr:rowOff>
              </from>
              <to>
                <xdr:col>58</xdr:col>
                <xdr:colOff>514350</xdr:colOff>
                <xdr:row>13</xdr:row>
                <xdr:rowOff>38100</xdr:rowOff>
              </to>
            </anchor>
          </objectPr>
        </oleObject>
      </mc:Choice>
      <mc:Fallback>
        <oleObject progId="Prism6.Document" shapeId="9217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A34C7845C88B4589819AB139DE35DD" ma:contentTypeVersion="14" ma:contentTypeDescription="Create a new document." ma:contentTypeScope="" ma:versionID="07a75e5375bab7a84fbf36af629c6ce6">
  <xsd:schema xmlns:xsd="http://www.w3.org/2001/XMLSchema" xmlns:xs="http://www.w3.org/2001/XMLSchema" xmlns:p="http://schemas.microsoft.com/office/2006/metadata/properties" xmlns:ns3="d0d5103c-b90a-4a38-b610-628dbca45d0e" xmlns:ns4="63bc265c-ce59-4c31-a2a5-336a7fcf9d48" targetNamespace="http://schemas.microsoft.com/office/2006/metadata/properties" ma:root="true" ma:fieldsID="b9fed4a3f9d07353ec41ba2c0b903f76" ns3:_="" ns4:_="">
    <xsd:import namespace="d0d5103c-b90a-4a38-b610-628dbca45d0e"/>
    <xsd:import namespace="63bc265c-ce59-4c31-a2a5-336a7fcf9d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5103c-b90a-4a38-b610-628dbca45d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c265c-ce59-4c31-a2a5-336a7fcf9d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20AAE4-086F-4E35-B7F9-EAC629FEAD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d5103c-b90a-4a38-b610-628dbca45d0e"/>
    <ds:schemaRef ds:uri="63bc265c-ce59-4c31-a2a5-336a7fcf9d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3D716C-BE17-450D-8458-4C2DCB2A8A82}">
  <ds:schemaRefs>
    <ds:schemaRef ds:uri="http://schemas.microsoft.com/office/2006/documentManagement/types"/>
    <ds:schemaRef ds:uri="63bc265c-ce59-4c31-a2a5-336a7fcf9d48"/>
    <ds:schemaRef ds:uri="http://purl.org/dc/elements/1.1/"/>
    <ds:schemaRef ds:uri="d0d5103c-b90a-4a38-b610-628dbca45d0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D2FDCF-7250-47FC-A398-0A4024565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plate3_MT_lumi_PTX_SP_0h</vt:lpstr>
      <vt:lpstr>12h</vt:lpstr>
      <vt:lpstr>24h</vt:lpstr>
      <vt:lpstr>36h</vt:lpstr>
      <vt:lpstr>48h</vt:lpstr>
      <vt:lpstr>60h</vt:lpstr>
      <vt:lpstr>72h</vt:lpstr>
      <vt:lpstr>All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Hew, Lois Shi-Qi</dc:creator>
  <cp:lastModifiedBy>Hew, Lois Shi-Qi</cp:lastModifiedBy>
  <dcterms:created xsi:type="dcterms:W3CDTF">2022-07-18T12:05:50Z</dcterms:created>
  <dcterms:modified xsi:type="dcterms:W3CDTF">2025-08-30T07:43:10Z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0x010100E4A34C7845C88B4589819AB139DE35DD</vt:lpwstr>
  </property>
</Properties>
</file>